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drawings/drawing2.xml" ContentType="application/vnd.openxmlformats-officedocument.drawing+xml"/>
  <Override PartName="/xl/ctrlProps/ctrlProp2.xml" ContentType="application/vnd.ms-excel.controlproperties+xml"/>
  <Override PartName="/xl/ctrlProps/ctrlProp3.xml" ContentType="application/vnd.ms-excel.controlproperties+xml"/>
  <Override PartName="/xl/drawings/drawing3.xml" ContentType="application/vnd.openxmlformats-officedocument.drawing+xml"/>
  <Override PartName="/xl/drawings/drawing4.xml" ContentType="application/vnd.openxmlformats-officedocument.drawing+xml"/>
  <Override PartName="/xl/ctrlProps/ctrlProp4.xml" ContentType="application/vnd.ms-excel.controlproperties+xml"/>
  <Override PartName="/xl/ctrlProps/ctrlProp5.xml" ContentType="application/vnd.ms-excel.controlpropertie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trlProps/ctrlProp6.xml" ContentType="application/vnd.ms-excel.controlproperties+xml"/>
  <Override PartName="/xl/ctrlProps/ctrlProp7.xml" ContentType="application/vnd.ms-excel.controlproperties+xml"/>
  <Override PartName="/xl/drawings/drawing9.xml" ContentType="application/vnd.openxmlformats-officedocument.drawing+xml"/>
  <Override PartName="/xl/drawings/drawing10.xml" ContentType="application/vnd.openxmlformats-officedocument.drawing+xml"/>
  <Override PartName="/xl/ctrlProps/ctrlProp8.xml" ContentType="application/vnd.ms-excel.controlproperties+xml"/>
  <Override PartName="/xl/drawings/drawing11.xml" ContentType="application/vnd.openxmlformats-officedocument.drawing+xml"/>
  <Override PartName="/xl/ctrlProps/ctrlProp9.xml" ContentType="application/vnd.ms-excel.controlproperties+xml"/>
  <Override PartName="/xl/ctrlProps/ctrlProp10.xml" ContentType="application/vnd.ms-excel.controlproperties+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defaultThemeVersion="166925"/>
  <mc:AlternateContent xmlns:mc="http://schemas.openxmlformats.org/markup-compatibility/2006">
    <mc:Choice Requires="x15">
      <x15ac:absPath xmlns:x15ac="http://schemas.microsoft.com/office/spreadsheetml/2010/11/ac" url="C:\Users\Kate\Desktop\РПТТ\Календарь\2023\август\Самара\"/>
    </mc:Choice>
  </mc:AlternateContent>
  <xr:revisionPtr revIDLastSave="0" documentId="13_ncr:1_{69E94ADE-0647-4BB9-A3C8-F87B4AE671F8}" xr6:coauthVersionLast="47" xr6:coauthVersionMax="47" xr10:uidLastSave="{00000000-0000-0000-0000-000000000000}"/>
  <bookViews>
    <workbookView xWindow="-110" yWindow="-110" windowWidth="19420" windowHeight="10420" tabRatio="940" xr2:uid="{00000000-000D-0000-FFFF-FFFF00000000}"/>
  </bookViews>
  <sheets>
    <sheet name="М ФЭ" sheetId="4" r:id="rId1"/>
    <sheet name="М ПЭ" sheetId="1" r:id="rId2"/>
    <sheet name="М СписокПар" sheetId="3" r:id="rId3"/>
    <sheet name="Ж ОТ" sheetId="2" r:id="rId4"/>
    <sheet name="Ж СписокПар" sheetId="5" r:id="rId5"/>
    <sheet name="МЖ Пары" sheetId="7" r:id="rId6"/>
    <sheet name="МЖ СписокПар" sheetId="8" r:id="rId7"/>
    <sheet name="Ю17ОТ" sheetId="11" r:id="rId8"/>
    <sheet name="Ю17СписокПар" sheetId="9" r:id="rId9"/>
    <sheet name="Д17 ФЭ" sheetId="14" r:id="rId10"/>
    <sheet name="Д17 ПЭ" sheetId="12" r:id="rId11"/>
    <sheet name="Д17СписокПар" sheetId="10" r:id="rId12"/>
    <sheet name="ЮД17Пары" sheetId="15" r:id="rId13"/>
    <sheet name="ЮД17СписокПар" sheetId="16" r:id="rId14"/>
  </sheets>
  <externalReferences>
    <externalReference r:id="rId15"/>
  </externalReferences>
  <definedNames>
    <definedName name="_10Z_431ADE6F_9C87_431C_B4A0_B27D4A052270_.wvu.Rows_5" localSheetId="9">[1]ТаблицаСмешФинЭтап16!#REF!</definedName>
    <definedName name="_10Z_431ADE6F_9C87_431C_B4A0_B27D4A052270_.wvu.Rows_5" localSheetId="0">[1]ТаблицаСмешФинЭтап16!#REF!</definedName>
    <definedName name="_10Z_431ADE6F_9C87_431C_B4A0_B27D4A052270_.wvu.Rows_5">[1]ТаблицаСмешФинЭтап16!#REF!</definedName>
    <definedName name="_12Z_431ADE6F_9C87_431C_B4A0_B27D4A052270_.wvu.Rows_6" localSheetId="9">[1]ТаблицаСмешФинЭтап32!#REF!</definedName>
    <definedName name="_12Z_431ADE6F_9C87_431C_B4A0_B27D4A052270_.wvu.Rows_6" localSheetId="0">[1]ТаблицаСмешФинЭтап32!#REF!</definedName>
    <definedName name="_12Z_431ADE6F_9C87_431C_B4A0_B27D4A052270_.wvu.Rows_6">[1]ТаблицаСмешФинЭтап32!#REF!</definedName>
    <definedName name="_14Z_BAECDCB9_3EEB_4217_B35B_1C8089F9B5BB_.wvu.Rows_1" localSheetId="9">[1]СписокПар!#REF!</definedName>
    <definedName name="_14Z_BAECDCB9_3EEB_4217_B35B_1C8089F9B5BB_.wvu.Rows_1" localSheetId="0">[1]СписокПар!#REF!</definedName>
    <definedName name="_14Z_BAECDCB9_3EEB_4217_B35B_1C8089F9B5BB_.wvu.Rows_1">[1]СписокПар!#REF!</definedName>
    <definedName name="_16Z_BAECDCB9_3EEB_4217_B35B_1C8089F9B5BB_.wvu.Rows_3" localSheetId="9">[1]ТаблицаОлимп16!#REF!</definedName>
    <definedName name="_16Z_BAECDCB9_3EEB_4217_B35B_1C8089F9B5BB_.wvu.Rows_3" localSheetId="0">[1]ТаблицаОлимп16!#REF!</definedName>
    <definedName name="_16Z_BAECDCB9_3EEB_4217_B35B_1C8089F9B5BB_.wvu.Rows_3">[1]ТаблицаОлимп16!#REF!</definedName>
    <definedName name="_18Z_BAECDCB9_3EEB_4217_B35B_1C8089F9B5BB_.wvu.Rows_4" localSheetId="9">[1]ТаблицаОлимп32!#REF!</definedName>
    <definedName name="_18Z_BAECDCB9_3EEB_4217_B35B_1C8089F9B5BB_.wvu.Rows_4" localSheetId="0">[1]ТаблицаОлимп32!#REF!</definedName>
    <definedName name="_18Z_BAECDCB9_3EEB_4217_B35B_1C8089F9B5BB_.wvu.Rows_4">[1]ТаблицаОлимп32!#REF!</definedName>
    <definedName name="_20Z_BAECDCB9_3EEB_4217_B35B_1C8089F9B5BB_.wvu.Rows_5">[1]ТаблицаОлимп8!#REF!</definedName>
    <definedName name="_22Z_BAECDCB9_3EEB_4217_B35B_1C8089F9B5BB_.wvu.Rows_6">[1]ТаблицаСмешФинЭтап16!#REF!</definedName>
    <definedName name="_24Z_BAECDCB9_3EEB_4217_B35B_1C8089F9B5BB_.wvu.Rows_7">[1]ТаблицаСмешФинЭтап32!#REF!</definedName>
    <definedName name="_26Z_F809504A_1B3D_4948_A071_6AE5F7F97D89_.wvu.Rows_1">[1]СписокПар!#REF!</definedName>
    <definedName name="_28Z_F809504A_1B3D_4948_A071_6AE5F7F97D89_.wvu.Rows_3">[1]ТаблицаОлимп16!#REF!</definedName>
    <definedName name="_2Z_431ADE6F_9C87_431C_B4A0_B27D4A052270_.wvu.Rows_1">[1]СписокПар!#REF!</definedName>
    <definedName name="_30Z_F809504A_1B3D_4948_A071_6AE5F7F97D89_.wvu.Rows_4">[1]ТаблицаОлимп32!#REF!</definedName>
    <definedName name="_32Z_F809504A_1B3D_4948_A071_6AE5F7F97D89_.wvu.Rows_5">[1]ТаблицаОлимп8!#REF!</definedName>
    <definedName name="_34Z_F809504A_1B3D_4948_A071_6AE5F7F97D89_.wvu.Rows_6">[1]ТаблицаСмешФинЭтап16!#REF!</definedName>
    <definedName name="_36Z_F809504A_1B3D_4948_A071_6AE5F7F97D89_.wvu.Rows_7">[1]ТаблицаСмешФинЭтап32!#REF!</definedName>
    <definedName name="_4Z_431ADE6F_9C87_431C_B4A0_B27D4A052270_.wvu.Rows_2">[1]ТаблицаОлимп16!#REF!</definedName>
    <definedName name="_6Z_431ADE6F_9C87_431C_B4A0_B27D4A052270_.wvu.Rows_3">[1]ТаблицаОлимп32!#REF!</definedName>
    <definedName name="_8Z_431ADE6F_9C87_431C_B4A0_B27D4A052270_.wvu.Rows_4">[1]ТаблицаОлимп8!#REF!</definedName>
    <definedName name="_Order1" hidden="1">255</definedName>
    <definedName name="HTML_CodePage" hidden="1">1252</definedName>
    <definedName name="HTML_Description" hidden="1">""</definedName>
    <definedName name="HTML_Email" hidden="1">""</definedName>
    <definedName name="HTML_Header" hidden="1">""</definedName>
    <definedName name="HTML_LastUpdate" hidden="1">"7/31/2000"</definedName>
    <definedName name="HTML_LineAfter" hidden="1">FALSE</definedName>
    <definedName name="HTML_LineBefore" hidden="1">FALSE</definedName>
    <definedName name="HTML_Name" hidden="1">"tbarnes"</definedName>
    <definedName name="HTML_OBDlg2" hidden="1">TRUE</definedName>
    <definedName name="HTML_OBDlg4" hidden="1">TRUE</definedName>
    <definedName name="HTML_OS" hidden="1">0</definedName>
    <definedName name="HTML_PathFile" hidden="1">"C:\Documents and Settings\TBARNES\My Documents\HTML Stuff\Draw1.htm"</definedName>
    <definedName name="HTML_Title" hidden="1">""</definedName>
    <definedName name="nwe">[1]СписокПар!#REF!</definedName>
    <definedName name="Z_431ADE6F_9C87_431C_B4A0_B27D4A052270_.wvu.Cols" localSheetId="9">[1]СписокПар!#REF!</definedName>
    <definedName name="Z_431ADE6F_9C87_431C_B4A0_B27D4A052270_.wvu.Cols" localSheetId="11" hidden="1">Д17СписокПар!#REF!</definedName>
    <definedName name="Z_431ADE6F_9C87_431C_B4A0_B27D4A052270_.wvu.Cols" localSheetId="4" hidden="1">'Ж СписокПар'!#REF!</definedName>
    <definedName name="Z_431ADE6F_9C87_431C_B4A0_B27D4A052270_.wvu.Cols" localSheetId="2" hidden="1">'М СписокПар'!#REF!</definedName>
    <definedName name="Z_431ADE6F_9C87_431C_B4A0_B27D4A052270_.wvu.Cols" localSheetId="0">[1]СписокПар!#REF!</definedName>
    <definedName name="Z_431ADE6F_9C87_431C_B4A0_B27D4A052270_.wvu.Cols" localSheetId="6" hidden="1">'МЖ СписокПар'!#REF!</definedName>
    <definedName name="Z_431ADE6F_9C87_431C_B4A0_B27D4A052270_.wvu.Cols" localSheetId="8" hidden="1">Ю17СписокПар!#REF!</definedName>
    <definedName name="Z_431ADE6F_9C87_431C_B4A0_B27D4A052270_.wvu.Cols" localSheetId="13" hidden="1">ЮД17СписокПар!#REF!</definedName>
    <definedName name="Z_431ADE6F_9C87_431C_B4A0_B27D4A052270_.wvu.Cols">[1]СписокПар!#REF!</definedName>
    <definedName name="Z_431ADE6F_9C87_431C_B4A0_B27D4A052270_.wvu.Rows" localSheetId="9" hidden="1">'Д17 ФЭ'!#REF!</definedName>
    <definedName name="Z_431ADE6F_9C87_431C_B4A0_B27D4A052270_.wvu.Rows" localSheetId="11" hidden="1">Д17СписокПар!#REF!</definedName>
    <definedName name="Z_431ADE6F_9C87_431C_B4A0_B27D4A052270_.wvu.Rows" localSheetId="4" hidden="1">'Ж СписокПар'!#REF!</definedName>
    <definedName name="Z_431ADE6F_9C87_431C_B4A0_B27D4A052270_.wvu.Rows" localSheetId="2" hidden="1">'М СписокПар'!#REF!</definedName>
    <definedName name="Z_431ADE6F_9C87_431C_B4A0_B27D4A052270_.wvu.Rows" localSheetId="0" hidden="1">'М ФЭ'!#REF!</definedName>
    <definedName name="Z_431ADE6F_9C87_431C_B4A0_B27D4A052270_.wvu.Rows" localSheetId="5" hidden="1">'МЖ Пары'!#REF!</definedName>
    <definedName name="Z_431ADE6F_9C87_431C_B4A0_B27D4A052270_.wvu.Rows" localSheetId="6" hidden="1">'МЖ СписокПар'!#REF!</definedName>
    <definedName name="Z_431ADE6F_9C87_431C_B4A0_B27D4A052270_.wvu.Rows" localSheetId="8" hidden="1">Ю17СписокПар!#REF!</definedName>
    <definedName name="Z_431ADE6F_9C87_431C_B4A0_B27D4A052270_.wvu.Rows" localSheetId="12" hidden="1">ЮД17Пары!#REF!</definedName>
    <definedName name="Z_431ADE6F_9C87_431C_B4A0_B27D4A052270_.wvu.Rows" localSheetId="13" hidden="1">ЮД17СписокПар!#REF!</definedName>
    <definedName name="Z_431ADE6F_9C87_431C_B4A0_B27D4A052270_.wvu.Rows">[1]АнкетаИгрока!#REF!</definedName>
    <definedName name="Z_BAECDCB9_3EEB_4217_B35B_1C8089F9B5BB_.wvu.Cols" localSheetId="11" hidden="1">Д17СписокПар!#REF!</definedName>
    <definedName name="Z_BAECDCB9_3EEB_4217_B35B_1C8089F9B5BB_.wvu.Cols" localSheetId="4" hidden="1">'Ж СписокПар'!#REF!</definedName>
    <definedName name="Z_BAECDCB9_3EEB_4217_B35B_1C8089F9B5BB_.wvu.Cols" localSheetId="2" hidden="1">'М СписокПар'!#REF!</definedName>
    <definedName name="Z_BAECDCB9_3EEB_4217_B35B_1C8089F9B5BB_.wvu.Cols" localSheetId="6" hidden="1">'МЖ СписокПар'!#REF!</definedName>
    <definedName name="Z_BAECDCB9_3EEB_4217_B35B_1C8089F9B5BB_.wvu.Cols" localSheetId="8" hidden="1">Ю17СписокПар!#REF!</definedName>
    <definedName name="Z_BAECDCB9_3EEB_4217_B35B_1C8089F9B5BB_.wvu.Cols" localSheetId="13" hidden="1">ЮД17СписокПар!#REF!</definedName>
    <definedName name="Z_BAECDCB9_3EEB_4217_B35B_1C8089F9B5BB_.wvu.Cols">[1]СписокПар!#REF!</definedName>
    <definedName name="Z_BAECDCB9_3EEB_4217_B35B_1C8089F9B5BB_.wvu.Rows" localSheetId="9" hidden="1">'Д17 ФЭ'!#REF!</definedName>
    <definedName name="Z_BAECDCB9_3EEB_4217_B35B_1C8089F9B5BB_.wvu.Rows" localSheetId="11" hidden="1">Д17СписокПар!#REF!</definedName>
    <definedName name="Z_BAECDCB9_3EEB_4217_B35B_1C8089F9B5BB_.wvu.Rows" localSheetId="4" hidden="1">'Ж СписокПар'!#REF!</definedName>
    <definedName name="Z_BAECDCB9_3EEB_4217_B35B_1C8089F9B5BB_.wvu.Rows" localSheetId="2" hidden="1">'М СписокПар'!#REF!</definedName>
    <definedName name="Z_BAECDCB9_3EEB_4217_B35B_1C8089F9B5BB_.wvu.Rows" localSheetId="0" hidden="1">'М ФЭ'!#REF!</definedName>
    <definedName name="Z_BAECDCB9_3EEB_4217_B35B_1C8089F9B5BB_.wvu.Rows" localSheetId="5" hidden="1">'МЖ Пары'!#REF!</definedName>
    <definedName name="Z_BAECDCB9_3EEB_4217_B35B_1C8089F9B5BB_.wvu.Rows" localSheetId="6" hidden="1">'МЖ СписокПар'!#REF!</definedName>
    <definedName name="Z_BAECDCB9_3EEB_4217_B35B_1C8089F9B5BB_.wvu.Rows" localSheetId="8" hidden="1">Ю17СписокПар!#REF!</definedName>
    <definedName name="Z_BAECDCB9_3EEB_4217_B35B_1C8089F9B5BB_.wvu.Rows" localSheetId="12" hidden="1">ЮД17Пары!#REF!</definedName>
    <definedName name="Z_BAECDCB9_3EEB_4217_B35B_1C8089F9B5BB_.wvu.Rows" localSheetId="13" hidden="1">ЮД17СписокПар!#REF!</definedName>
    <definedName name="Z_BAECDCB9_3EEB_4217_B35B_1C8089F9B5BB_.wvu.Rows">[1]АнкетаИгрока!#REF!</definedName>
    <definedName name="Z_F809504A_1B3D_4948_A071_6AE5F7F97D89_.wvu.Cols" localSheetId="11" hidden="1">Д17СписокПар!#REF!</definedName>
    <definedName name="Z_F809504A_1B3D_4948_A071_6AE5F7F97D89_.wvu.Cols" localSheetId="4" hidden="1">'Ж СписокПар'!#REF!</definedName>
    <definedName name="Z_F809504A_1B3D_4948_A071_6AE5F7F97D89_.wvu.Cols" localSheetId="2" hidden="1">'М СписокПар'!#REF!</definedName>
    <definedName name="Z_F809504A_1B3D_4948_A071_6AE5F7F97D89_.wvu.Cols" localSheetId="6" hidden="1">'МЖ СписокПар'!#REF!</definedName>
    <definedName name="Z_F809504A_1B3D_4948_A071_6AE5F7F97D89_.wvu.Cols" localSheetId="8" hidden="1">Ю17СписокПар!#REF!</definedName>
    <definedName name="Z_F809504A_1B3D_4948_A071_6AE5F7F97D89_.wvu.Cols" localSheetId="13" hidden="1">ЮД17СписокПар!#REF!</definedName>
    <definedName name="Z_F809504A_1B3D_4948_A071_6AE5F7F97D89_.wvu.Cols">[1]СписокПар!#REF!</definedName>
    <definedName name="Z_F809504A_1B3D_4948_A071_6AE5F7F97D89_.wvu.Rows" localSheetId="9" hidden="1">'Д17 ФЭ'!#REF!</definedName>
    <definedName name="Z_F809504A_1B3D_4948_A071_6AE5F7F97D89_.wvu.Rows" localSheetId="11" hidden="1">Д17СписокПар!#REF!</definedName>
    <definedName name="Z_F809504A_1B3D_4948_A071_6AE5F7F97D89_.wvu.Rows" localSheetId="4" hidden="1">'Ж СписокПар'!#REF!</definedName>
    <definedName name="Z_F809504A_1B3D_4948_A071_6AE5F7F97D89_.wvu.Rows" localSheetId="2" hidden="1">'М СписокПар'!#REF!</definedName>
    <definedName name="Z_F809504A_1B3D_4948_A071_6AE5F7F97D89_.wvu.Rows" localSheetId="0" hidden="1">'М ФЭ'!#REF!</definedName>
    <definedName name="Z_F809504A_1B3D_4948_A071_6AE5F7F97D89_.wvu.Rows" localSheetId="5" hidden="1">'МЖ Пары'!#REF!</definedName>
    <definedName name="Z_F809504A_1B3D_4948_A071_6AE5F7F97D89_.wvu.Rows" localSheetId="6" hidden="1">'МЖ СписокПар'!#REF!</definedName>
    <definedName name="Z_F809504A_1B3D_4948_A071_6AE5F7F97D89_.wvu.Rows" localSheetId="8" hidden="1">Ю17СписокПар!#REF!</definedName>
    <definedName name="Z_F809504A_1B3D_4948_A071_6AE5F7F97D89_.wvu.Rows" localSheetId="12" hidden="1">ЮД17Пары!#REF!</definedName>
    <definedName name="Z_F809504A_1B3D_4948_A071_6AE5F7F97D89_.wvu.Rows" localSheetId="13" hidden="1">ЮД17СписокПар!#REF!</definedName>
    <definedName name="Z_F809504A_1B3D_4948_A071_6AE5F7F97D89_.wvu.Rows">[1]АнкетаИгрока!#REF!</definedName>
    <definedName name="_xlnm.Print_Titles" localSheetId="11">Д17СписокПар!$1:$10</definedName>
    <definedName name="_xlnm.Print_Titles" localSheetId="4">'Ж СписокПар'!$1:$10</definedName>
    <definedName name="_xlnm.Print_Titles" localSheetId="2">'М СписокПар'!$1:$10</definedName>
    <definedName name="_xlnm.Print_Titles" localSheetId="6">'МЖ СписокПар'!$1:$10</definedName>
    <definedName name="_xlnm.Print_Titles" localSheetId="8">Ю17СписокПар!$1:$10</definedName>
    <definedName name="_xlnm.Print_Titles" localSheetId="13">ЮД17СписокПар!$1:$10</definedName>
    <definedName name="_xlnm.Print_Area" localSheetId="11">Д17СписокПар!$A$1:$H$96</definedName>
    <definedName name="_xlnm.Print_Area" localSheetId="4">'Ж СписокПар'!$A$1:$H$96</definedName>
    <definedName name="_xlnm.Print_Area" localSheetId="2">'М СписокПар'!$A$1:$H$96</definedName>
    <definedName name="_xlnm.Print_Area" localSheetId="6">'МЖ СписокПар'!$A$1:$H$96</definedName>
    <definedName name="_xlnm.Print_Area" localSheetId="8">Ю17СписокПар!$A$1:$H$94</definedName>
    <definedName name="_xlnm.Print_Area" localSheetId="13">ЮД17СписокПар!$A$1:$H$96</definedName>
  </definedNames>
  <calcPr calcId="191029" iterateDelta="1E-4"/>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N11" i="11" l="1"/>
  <c r="M13" i="11"/>
  <c r="M11" i="11"/>
  <c r="N13" i="11"/>
  <c r="N15" i="11"/>
  <c r="M15" i="11"/>
  <c r="N17" i="11"/>
  <c r="M17" i="11"/>
  <c r="N19" i="11"/>
  <c r="W18" i="11"/>
  <c r="Q18" i="11"/>
  <c r="W17" i="11"/>
  <c r="Q17" i="11"/>
  <c r="M28" i="12"/>
  <c r="L28" i="12"/>
  <c r="M26" i="12"/>
  <c r="L26" i="12"/>
  <c r="M24" i="12"/>
  <c r="L24" i="12"/>
  <c r="M15" i="12"/>
  <c r="L15" i="12"/>
  <c r="M13" i="12"/>
  <c r="L13" i="12"/>
  <c r="M11" i="12"/>
  <c r="L11" i="12"/>
  <c r="N16" i="2"/>
  <c r="N18" i="2"/>
  <c r="M18" i="2"/>
  <c r="M16" i="2"/>
  <c r="N12" i="2"/>
  <c r="M12" i="2"/>
  <c r="M30" i="1"/>
  <c r="L30" i="1"/>
  <c r="M28" i="1"/>
  <c r="L28" i="1"/>
  <c r="M26" i="1"/>
  <c r="L26" i="1"/>
  <c r="M24" i="1"/>
  <c r="L24" i="1"/>
  <c r="M17" i="1"/>
  <c r="L17" i="1"/>
  <c r="M15" i="1"/>
  <c r="L15" i="1"/>
  <c r="M13" i="1"/>
  <c r="L13" i="1"/>
  <c r="M11" i="1"/>
  <c r="L11" i="1"/>
  <c r="N19" i="2"/>
  <c r="M19" i="2"/>
  <c r="N17" i="2"/>
  <c r="M17" i="2"/>
  <c r="N15" i="2"/>
  <c r="M15" i="2"/>
  <c r="N13" i="2"/>
  <c r="M13" i="2"/>
  <c r="N11" i="2"/>
  <c r="M11" i="2"/>
  <c r="B192" i="14"/>
  <c r="B191" i="14"/>
  <c r="B190" i="14"/>
  <c r="A1" i="14"/>
  <c r="W11" i="11"/>
  <c r="W12" i="11"/>
  <c r="W13" i="11"/>
  <c r="W14" i="11"/>
  <c r="W15" i="11"/>
  <c r="W16" i="11"/>
  <c r="W26" i="11"/>
  <c r="W27" i="11"/>
  <c r="W28" i="11"/>
  <c r="W29" i="11"/>
  <c r="W30" i="11"/>
  <c r="W31" i="11"/>
  <c r="M30" i="12"/>
  <c r="L30" i="12"/>
  <c r="W25" i="12"/>
  <c r="W26" i="12"/>
  <c r="W27" i="12"/>
  <c r="W28" i="12"/>
  <c r="W29" i="12"/>
  <c r="W24" i="12"/>
  <c r="W11" i="12"/>
  <c r="W12" i="12"/>
  <c r="W13" i="12"/>
  <c r="W14" i="12"/>
  <c r="W15" i="12"/>
  <c r="W16" i="12"/>
  <c r="B200" i="12"/>
  <c r="B199" i="12"/>
  <c r="B198" i="12"/>
  <c r="P51" i="12"/>
  <c r="P50" i="12"/>
  <c r="M50" i="12"/>
  <c r="L50" i="12"/>
  <c r="P49" i="12"/>
  <c r="S47" i="12" s="1"/>
  <c r="P48" i="12"/>
  <c r="M48" i="12"/>
  <c r="L48" i="12"/>
  <c r="P47" i="12"/>
  <c r="P46" i="12"/>
  <c r="M46" i="12"/>
  <c r="L46" i="12"/>
  <c r="P40" i="12"/>
  <c r="P39" i="12"/>
  <c r="M39" i="12"/>
  <c r="L39" i="12"/>
  <c r="P38" i="12"/>
  <c r="P37" i="12"/>
  <c r="M37" i="12"/>
  <c r="L37" i="12"/>
  <c r="P36" i="12"/>
  <c r="S36" i="12" s="1"/>
  <c r="P35" i="12"/>
  <c r="M35" i="12"/>
  <c r="L35" i="12"/>
  <c r="P29" i="12"/>
  <c r="P28" i="12"/>
  <c r="P27" i="12"/>
  <c r="P26" i="12"/>
  <c r="P25" i="12"/>
  <c r="P24" i="12"/>
  <c r="W18" i="12"/>
  <c r="P18" i="12"/>
  <c r="W17" i="12"/>
  <c r="P17" i="12"/>
  <c r="M17" i="12"/>
  <c r="L17" i="12"/>
  <c r="P16" i="12"/>
  <c r="P15" i="12"/>
  <c r="P14" i="12"/>
  <c r="P13" i="12"/>
  <c r="P12" i="12"/>
  <c r="S12" i="12" s="1"/>
  <c r="P11" i="12"/>
  <c r="A1" i="12"/>
  <c r="B202" i="11"/>
  <c r="B201" i="11"/>
  <c r="B200" i="11"/>
  <c r="Q53" i="11"/>
  <c r="Q52" i="11"/>
  <c r="N52" i="11"/>
  <c r="M52" i="11"/>
  <c r="Q51" i="11"/>
  <c r="Q50" i="11"/>
  <c r="T48" i="11" s="1"/>
  <c r="N50" i="11"/>
  <c r="M50" i="11"/>
  <c r="Q49" i="11"/>
  <c r="T49" i="11" s="1"/>
  <c r="Q48" i="11"/>
  <c r="N48" i="11"/>
  <c r="M48" i="11"/>
  <c r="Q42" i="11"/>
  <c r="Q41" i="11"/>
  <c r="N41" i="11"/>
  <c r="M41" i="11"/>
  <c r="Q40" i="11"/>
  <c r="Q39" i="11"/>
  <c r="N39" i="11"/>
  <c r="M39" i="11"/>
  <c r="Q38" i="11"/>
  <c r="Q37" i="11"/>
  <c r="T37" i="11" s="1"/>
  <c r="N37" i="11"/>
  <c r="M37" i="11"/>
  <c r="W33" i="11"/>
  <c r="W32" i="11"/>
  <c r="Q31" i="11"/>
  <c r="Q30" i="11"/>
  <c r="N30" i="11"/>
  <c r="M30" i="11"/>
  <c r="Q29" i="11"/>
  <c r="Q28" i="11"/>
  <c r="N28" i="11"/>
  <c r="M28" i="11"/>
  <c r="Q27" i="11"/>
  <c r="Q26" i="11"/>
  <c r="N26" i="11"/>
  <c r="M26" i="11"/>
  <c r="W20" i="11"/>
  <c r="W19" i="11"/>
  <c r="Q16" i="11"/>
  <c r="Q15" i="11"/>
  <c r="Q14" i="11"/>
  <c r="Q13" i="11"/>
  <c r="Q12" i="11"/>
  <c r="T12" i="11" s="1"/>
  <c r="Q11" i="11"/>
  <c r="A1" i="11"/>
  <c r="T11" i="11" l="1"/>
  <c r="T27" i="11"/>
  <c r="T26" i="11"/>
  <c r="T38" i="11"/>
  <c r="S11" i="12"/>
  <c r="S24" i="12"/>
  <c r="S35" i="12"/>
  <c r="S46" i="12"/>
  <c r="S25" i="12"/>
  <c r="H17" i="3" l="1"/>
  <c r="X12" i="2"/>
  <c r="X13" i="2"/>
  <c r="X14" i="2"/>
  <c r="X15" i="2"/>
  <c r="X16" i="2"/>
  <c r="X17" i="2"/>
  <c r="X18" i="2"/>
  <c r="X19" i="2"/>
  <c r="X20" i="2"/>
  <c r="X11" i="2"/>
  <c r="Q18" i="2" l="1"/>
  <c r="Q17" i="2"/>
  <c r="B192" i="4" l="1"/>
  <c r="B191" i="4"/>
  <c r="B190" i="4"/>
  <c r="A1" i="4"/>
  <c r="V17" i="1" l="1"/>
  <c r="V18" i="1"/>
  <c r="V30" i="1"/>
  <c r="V31" i="1"/>
  <c r="V28" i="1"/>
  <c r="V29" i="1"/>
  <c r="V15" i="1"/>
  <c r="V16" i="1"/>
  <c r="V12" i="1"/>
  <c r="V13" i="1"/>
  <c r="V14" i="1"/>
  <c r="V25" i="1"/>
  <c r="V26" i="1"/>
  <c r="V27" i="1"/>
  <c r="V24" i="1"/>
  <c r="V11" i="1"/>
  <c r="B202" i="2" l="1"/>
  <c r="B201" i="2"/>
  <c r="B200" i="2"/>
  <c r="Q53" i="2"/>
  <c r="Q52" i="2"/>
  <c r="N52" i="2"/>
  <c r="M52" i="2"/>
  <c r="Q51" i="2"/>
  <c r="Q50" i="2"/>
  <c r="N50" i="2"/>
  <c r="M50" i="2"/>
  <c r="Q49" i="2"/>
  <c r="T49" i="2" s="1"/>
  <c r="Q48" i="2"/>
  <c r="N48" i="2"/>
  <c r="M48" i="2"/>
  <c r="Q42" i="2"/>
  <c r="Q41" i="2"/>
  <c r="N41" i="2"/>
  <c r="M41" i="2"/>
  <c r="Q40" i="2"/>
  <c r="Q39" i="2"/>
  <c r="N39" i="2"/>
  <c r="M39" i="2"/>
  <c r="Q38" i="2"/>
  <c r="Q37" i="2"/>
  <c r="N37" i="2"/>
  <c r="M37" i="2"/>
  <c r="Q31" i="2"/>
  <c r="Q30" i="2"/>
  <c r="N30" i="2"/>
  <c r="M30" i="2"/>
  <c r="Q29" i="2"/>
  <c r="Q28" i="2"/>
  <c r="N28" i="2"/>
  <c r="M28" i="2"/>
  <c r="Q27" i="2"/>
  <c r="T27" i="2" s="1"/>
  <c r="Q26" i="2"/>
  <c r="T26" i="2" s="1"/>
  <c r="N26" i="2"/>
  <c r="M26" i="2"/>
  <c r="Q16" i="2"/>
  <c r="Q15" i="2"/>
  <c r="Q14" i="2"/>
  <c r="Q13" i="2"/>
  <c r="Q12" i="2"/>
  <c r="Q11" i="2"/>
  <c r="A1" i="2"/>
  <c r="B200" i="1"/>
  <c r="B199" i="1"/>
  <c r="B198" i="1"/>
  <c r="P51" i="1"/>
  <c r="P50" i="1"/>
  <c r="M50" i="1"/>
  <c r="L50" i="1"/>
  <c r="P49" i="1"/>
  <c r="P48" i="1"/>
  <c r="M48" i="1"/>
  <c r="L48" i="1"/>
  <c r="S47" i="1"/>
  <c r="P47" i="1"/>
  <c r="S46" i="1"/>
  <c r="P46" i="1"/>
  <c r="M46" i="1"/>
  <c r="L46" i="1"/>
  <c r="P40" i="1"/>
  <c r="P39" i="1"/>
  <c r="M39" i="1"/>
  <c r="L39" i="1"/>
  <c r="P38" i="1"/>
  <c r="S36" i="1" s="1"/>
  <c r="P37" i="1"/>
  <c r="M37" i="1"/>
  <c r="L37" i="1"/>
  <c r="P36" i="1"/>
  <c r="S35" i="1"/>
  <c r="P35" i="1"/>
  <c r="M35" i="1"/>
  <c r="L35" i="1"/>
  <c r="P29" i="1"/>
  <c r="P28" i="1"/>
  <c r="P27" i="1"/>
  <c r="S25" i="1" s="1"/>
  <c r="P26" i="1"/>
  <c r="P25" i="1"/>
  <c r="S24" i="1"/>
  <c r="P24" i="1"/>
  <c r="P16" i="1"/>
  <c r="P15" i="1"/>
  <c r="P14" i="1"/>
  <c r="P13" i="1"/>
  <c r="S12" i="1"/>
  <c r="P12" i="1"/>
  <c r="S11" i="1"/>
  <c r="P11" i="1"/>
  <c r="A1" i="1"/>
  <c r="T11" i="2" l="1"/>
  <c r="T38" i="2"/>
  <c r="T37" i="2"/>
  <c r="T48" i="2"/>
  <c r="T12" i="2"/>
</calcChain>
</file>

<file path=xl/sharedStrings.xml><?xml version="1.0" encoding="utf-8"?>
<sst xmlns="http://schemas.openxmlformats.org/spreadsheetml/2006/main" count="2665" uniqueCount="501">
  <si>
    <t>Название турнира</t>
  </si>
  <si>
    <t>Место проведения</t>
  </si>
  <si>
    <t>Сроки проведения</t>
  </si>
  <si>
    <t>Возрастная группа</t>
  </si>
  <si>
    <t>Пол игроков</t>
  </si>
  <si>
    <t>Категория</t>
  </si>
  <si>
    <t>Класс</t>
  </si>
  <si>
    <t>САМАРА</t>
  </si>
  <si>
    <t>МУЖЧИНЫ И ЖЕНЩИНЫ</t>
  </si>
  <si>
    <t>МУЖЧИНЫ</t>
  </si>
  <si>
    <t>III</t>
  </si>
  <si>
    <t>ПРЕДВАРИТЕЛЬНЫЙ ЭТАП</t>
  </si>
  <si>
    <t>ПОДГРУППА 1</t>
  </si>
  <si>
    <t>№</t>
  </si>
  <si>
    <t>Расстановка</t>
  </si>
  <si>
    <t>Статус</t>
  </si>
  <si>
    <t>Фамилия</t>
  </si>
  <si>
    <t>И.О.</t>
  </si>
  <si>
    <t>Город (страна)</t>
  </si>
  <si>
    <t>Очки</t>
  </si>
  <si>
    <r>
      <t>Сеты</t>
    </r>
    <r>
      <rPr>
        <vertAlign val="superscript"/>
        <sz val="12"/>
        <rFont val="Arial Cyr"/>
        <charset val="204"/>
      </rPr>
      <t>1</t>
    </r>
  </si>
  <si>
    <r>
      <t>Геймы</t>
    </r>
    <r>
      <rPr>
        <vertAlign val="superscript"/>
        <sz val="12"/>
        <rFont val="Arial Cyr"/>
        <charset val="204"/>
      </rPr>
      <t>2</t>
    </r>
  </si>
  <si>
    <t>Место</t>
  </si>
  <si>
    <t>Алексей</t>
  </si>
  <si>
    <t>Саратов</t>
  </si>
  <si>
    <t>Удодов</t>
  </si>
  <si>
    <t>Валерий</t>
  </si>
  <si>
    <t>Тысячнов</t>
  </si>
  <si>
    <t>Евгений</t>
  </si>
  <si>
    <t>Самара</t>
  </si>
  <si>
    <t>Вейс</t>
  </si>
  <si>
    <t>Иван</t>
  </si>
  <si>
    <t>Кукушкин</t>
  </si>
  <si>
    <t>Дмитрий</t>
  </si>
  <si>
    <t>Плеханов</t>
  </si>
  <si>
    <t>Артем</t>
  </si>
  <si>
    <t>Фишер</t>
  </si>
  <si>
    <t>Егоров</t>
  </si>
  <si>
    <t>Владимир</t>
  </si>
  <si>
    <t xml:space="preserve"> </t>
  </si>
  <si>
    <t>ПОДГРУППА 2</t>
  </si>
  <si>
    <t>Степаненко</t>
  </si>
  <si>
    <t>Роман</t>
  </si>
  <si>
    <t>Обгольц</t>
  </si>
  <si>
    <t>Вадим</t>
  </si>
  <si>
    <t>Аверин</t>
  </si>
  <si>
    <t>Балашиха</t>
  </si>
  <si>
    <t>Шаповалов</t>
  </si>
  <si>
    <t>Павел</t>
  </si>
  <si>
    <t>Москва</t>
  </si>
  <si>
    <t>Мокроусов</t>
  </si>
  <si>
    <t>Максим</t>
  </si>
  <si>
    <t>Крашенинников</t>
  </si>
  <si>
    <t>ПОДГРУППА 3</t>
  </si>
  <si>
    <t>Курдин</t>
  </si>
  <si>
    <t>Покидин</t>
  </si>
  <si>
    <t>Химки</t>
  </si>
  <si>
    <t>Тупиков</t>
  </si>
  <si>
    <t>Константин</t>
  </si>
  <si>
    <t>Полупанов</t>
  </si>
  <si>
    <t>Илья</t>
  </si>
  <si>
    <t>Березин</t>
  </si>
  <si>
    <t xml:space="preserve">Тарасов </t>
  </si>
  <si>
    <t>Арсений</t>
  </si>
  <si>
    <t>Денис</t>
  </si>
  <si>
    <t>Самохвалов</t>
  </si>
  <si>
    <t>Сергей</t>
  </si>
  <si>
    <t>Энгельс</t>
  </si>
  <si>
    <t>ПОДГРУППА 4</t>
  </si>
  <si>
    <t>Даниил</t>
  </si>
  <si>
    <t>Тюрин</t>
  </si>
  <si>
    <t>Мартынов</t>
  </si>
  <si>
    <t>Владислав</t>
  </si>
  <si>
    <t>Семенцов</t>
  </si>
  <si>
    <t>Александр</t>
  </si>
  <si>
    <t>Харченко</t>
  </si>
  <si>
    <t>Лобанов</t>
  </si>
  <si>
    <t>Ринат</t>
  </si>
  <si>
    <t>Безногов</t>
  </si>
  <si>
    <t>Санкт-Петербург</t>
  </si>
  <si>
    <t>Рыбаков</t>
  </si>
  <si>
    <t>Павлов</t>
  </si>
  <si>
    <t>Тольятти</t>
  </si>
  <si>
    <t>Королев</t>
  </si>
  <si>
    <t>Кирилл</t>
  </si>
  <si>
    <t>Абрамов</t>
  </si>
  <si>
    <t>Антон</t>
  </si>
  <si>
    <t>Гурьев</t>
  </si>
  <si>
    <t>Николай</t>
  </si>
  <si>
    <t>Молочков</t>
  </si>
  <si>
    <t>Жуков</t>
  </si>
  <si>
    <t>Игорь</t>
  </si>
  <si>
    <t>Шеин</t>
  </si>
  <si>
    <t>Бирюков</t>
  </si>
  <si>
    <t>Василий</t>
  </si>
  <si>
    <t>Салов</t>
  </si>
  <si>
    <t>Магицкий</t>
  </si>
  <si>
    <t>Дудинский</t>
  </si>
  <si>
    <t>Сочи</t>
  </si>
  <si>
    <t>Кудрин</t>
  </si>
  <si>
    <t>Мирон</t>
  </si>
  <si>
    <t>Амзин</t>
  </si>
  <si>
    <t>Якушов</t>
  </si>
  <si>
    <t>Андрей</t>
  </si>
  <si>
    <t>Дуганов</t>
  </si>
  <si>
    <t>Цытко</t>
  </si>
  <si>
    <t>Баев</t>
  </si>
  <si>
    <t>Макаров</t>
  </si>
  <si>
    <t>Марк</t>
  </si>
  <si>
    <t>Назаров</t>
  </si>
  <si>
    <t>Рыбинск</t>
  </si>
  <si>
    <t>Иванов</t>
  </si>
  <si>
    <t>Халяпин</t>
  </si>
  <si>
    <t>Жигалов</t>
  </si>
  <si>
    <t>Андреев</t>
  </si>
  <si>
    <t>Сиволапов</t>
  </si>
  <si>
    <t>Зиненков</t>
  </si>
  <si>
    <t>МОСКВА</t>
  </si>
  <si>
    <t>Бехтерев</t>
  </si>
  <si>
    <t>Волков</t>
  </si>
  <si>
    <t>ЦОМАРТОВ</t>
  </si>
  <si>
    <t>АРТУР</t>
  </si>
  <si>
    <t>жуйко</t>
  </si>
  <si>
    <t>николай</t>
  </si>
  <si>
    <t>королев</t>
  </si>
  <si>
    <t>Долгов</t>
  </si>
  <si>
    <t>Хакимов</t>
  </si>
  <si>
    <r>
      <t>В колонке "Статус игрока" заполнять обязательно:</t>
    </r>
    <r>
      <rPr>
        <sz val="8"/>
        <rFont val="Arial Cyr"/>
        <family val="2"/>
        <charset val="204"/>
      </rPr>
      <t xml:space="preserve"> СК - приглашенный игрок, получивший "свободную карту" и порядковые номера сеяных игроков</t>
    </r>
  </si>
  <si>
    <t>Фамилии игроков в таблице должны располагаться сверху вниз в порядке занятых мест, начиная с первого.</t>
  </si>
  <si>
    <t>Присутствовали на жеребьевке</t>
  </si>
  <si>
    <t>Дата жеребьевки</t>
  </si>
  <si>
    <t>Время жеребьевки</t>
  </si>
  <si>
    <t>Главный судья</t>
  </si>
  <si>
    <t>Л.М. МАМЕДОВА</t>
  </si>
  <si>
    <t>Подпись</t>
  </si>
  <si>
    <t>И.О.Фамилия</t>
  </si>
  <si>
    <t>ФТ</t>
  </si>
  <si>
    <t>-</t>
  </si>
  <si>
    <t>ДО 19 ЛЕТ</t>
  </si>
  <si>
    <t>I</t>
  </si>
  <si>
    <t>А</t>
  </si>
  <si>
    <t>ДО 17 ЛЕТ</t>
  </si>
  <si>
    <t>II</t>
  </si>
  <si>
    <t>Б</t>
  </si>
  <si>
    <t>ДО 15 ЛЕТ</t>
  </si>
  <si>
    <t>В</t>
  </si>
  <si>
    <t>ДО 13 ЛЕТ</t>
  </si>
  <si>
    <t>IV</t>
  </si>
  <si>
    <t>Г</t>
  </si>
  <si>
    <t>9-10 ЛЕТ</t>
  </si>
  <si>
    <t>V</t>
  </si>
  <si>
    <t>VI</t>
  </si>
  <si>
    <t>ЖЕНЩИНЫ</t>
  </si>
  <si>
    <t>Шаманская</t>
  </si>
  <si>
    <t>Анастасия</t>
  </si>
  <si>
    <t xml:space="preserve">Короткова </t>
  </si>
  <si>
    <t>Ксения</t>
  </si>
  <si>
    <t>Королева</t>
  </si>
  <si>
    <t>Любовь</t>
  </si>
  <si>
    <t>Овсянникова</t>
  </si>
  <si>
    <t>Ольга</t>
  </si>
  <si>
    <t>Денисенко</t>
  </si>
  <si>
    <t>Алена</t>
  </si>
  <si>
    <t>Сатуева</t>
  </si>
  <si>
    <t>Александра</t>
  </si>
  <si>
    <t>Першина</t>
  </si>
  <si>
    <t>Беликова</t>
  </si>
  <si>
    <t>Елена</t>
  </si>
  <si>
    <t>Одинцово</t>
  </si>
  <si>
    <t>Горячева</t>
  </si>
  <si>
    <t>Жанна</t>
  </si>
  <si>
    <t>Щербинина</t>
  </si>
  <si>
    <t>Полина</t>
  </si>
  <si>
    <t>Клименко</t>
  </si>
  <si>
    <t>Мария</t>
  </si>
  <si>
    <t>Гребенюк</t>
  </si>
  <si>
    <t>Инна</t>
  </si>
  <si>
    <t>Мельник</t>
  </si>
  <si>
    <t>Ирина</t>
  </si>
  <si>
    <t>Антипина</t>
  </si>
  <si>
    <t>Оксана</t>
  </si>
  <si>
    <t>Каратеева</t>
  </si>
  <si>
    <t>Наталия</t>
  </si>
  <si>
    <t>Меркулова</t>
  </si>
  <si>
    <t>Богданова</t>
  </si>
  <si>
    <t xml:space="preserve">Каделя </t>
  </si>
  <si>
    <t>Злобина</t>
  </si>
  <si>
    <t>Васлерия</t>
  </si>
  <si>
    <t>Лайфурова</t>
  </si>
  <si>
    <t>Иванова</t>
  </si>
  <si>
    <t>Юлия</t>
  </si>
  <si>
    <t xml:space="preserve">Жарова </t>
  </si>
  <si>
    <t>Евгения</t>
  </si>
  <si>
    <t xml:space="preserve">Бородина </t>
  </si>
  <si>
    <t>Олеся</t>
  </si>
  <si>
    <t xml:space="preserve">Колчина </t>
  </si>
  <si>
    <t>Ангелина</t>
  </si>
  <si>
    <t>Каличинина</t>
  </si>
  <si>
    <t>Дарья</t>
  </si>
  <si>
    <t>Солдатенкова</t>
  </si>
  <si>
    <t>Акилова</t>
  </si>
  <si>
    <t xml:space="preserve">Орлова </t>
  </si>
  <si>
    <t>Кравченко</t>
  </si>
  <si>
    <t>Кузнецова</t>
  </si>
  <si>
    <t>Колайдо</t>
  </si>
  <si>
    <t>Татьяна</t>
  </si>
  <si>
    <t>Бешко</t>
  </si>
  <si>
    <t>Есаян</t>
  </si>
  <si>
    <t>Софья</t>
  </si>
  <si>
    <t>Звягина</t>
  </si>
  <si>
    <t>Анна</t>
  </si>
  <si>
    <t>Ткаченко</t>
  </si>
  <si>
    <t>Елизавета</t>
  </si>
  <si>
    <t>Климук</t>
  </si>
  <si>
    <t>Константинова</t>
  </si>
  <si>
    <t>Алла</t>
  </si>
  <si>
    <t>Лукина</t>
  </si>
  <si>
    <t>Валентина</t>
  </si>
  <si>
    <t>г Москва</t>
  </si>
  <si>
    <t>Нестерова</t>
  </si>
  <si>
    <t>Екатерина</t>
  </si>
  <si>
    <t>Тупикова</t>
  </si>
  <si>
    <t>Наталья</t>
  </si>
  <si>
    <t>Барышникова</t>
  </si>
  <si>
    <t>Шестакова</t>
  </si>
  <si>
    <t>Ежова</t>
  </si>
  <si>
    <t>Слаутенко</t>
  </si>
  <si>
    <t xml:space="preserve">Лобанова </t>
  </si>
  <si>
    <t xml:space="preserve">Сенцова </t>
  </si>
  <si>
    <t>Кира</t>
  </si>
  <si>
    <t>Зайцева</t>
  </si>
  <si>
    <t>Алина</t>
  </si>
  <si>
    <t xml:space="preserve">Цытко </t>
  </si>
  <si>
    <t>Рюмшина</t>
  </si>
  <si>
    <t>Кремер</t>
  </si>
  <si>
    <t>Демина</t>
  </si>
  <si>
    <t>Зюзина</t>
  </si>
  <si>
    <t>Головина</t>
  </si>
  <si>
    <t>Фомичева</t>
  </si>
  <si>
    <t>Гончарова</t>
  </si>
  <si>
    <t>Зеленоград, г.Москва</t>
  </si>
  <si>
    <t>Якуш</t>
  </si>
  <si>
    <t>Шарова</t>
  </si>
  <si>
    <t>Симферополь</t>
  </si>
  <si>
    <t>28.04.1996</t>
  </si>
  <si>
    <t>Ратнюк Максим Витальевич</t>
  </si>
  <si>
    <t>Мытищи</t>
  </si>
  <si>
    <t>26.10.1998</t>
  </si>
  <si>
    <t>Лозан Кристиан Владимирович</t>
  </si>
  <si>
    <t>ЮНОШИ И ДЕВУШКИ</t>
  </si>
  <si>
    <t>ДЕВУШКИ</t>
  </si>
  <si>
    <t>ЮНОШИ</t>
  </si>
  <si>
    <t>ВЗРОСЛЫЕ</t>
  </si>
  <si>
    <t>Л.М.МАМЕДОВА</t>
  </si>
  <si>
    <t>Зайнуллин Михаил</t>
  </si>
  <si>
    <t>Зайнуллин Евгений</t>
  </si>
  <si>
    <t>Солдаев Борис Юрьевич</t>
  </si>
  <si>
    <t>Вейс Иван Евгеньевич</t>
  </si>
  <si>
    <t>Штыков Алексей Геннадьевич</t>
  </si>
  <si>
    <t>Дмитриев</t>
  </si>
  <si>
    <t>Синяев Михаил Геннадиевич</t>
  </si>
  <si>
    <t>Герасимов Александр Николаевич</t>
  </si>
  <si>
    <t>Шанюк Данил Андреевич</t>
  </si>
  <si>
    <t>Свердлов Даниил Александрович</t>
  </si>
  <si>
    <t>Курдин Дмитрий Маркович</t>
  </si>
  <si>
    <t>Березин Алексей Германович</t>
  </si>
  <si>
    <t>Степаненко Роман Олегович</t>
  </si>
  <si>
    <t>Обгольц Вадим Олегович</t>
  </si>
  <si>
    <t>Кукушин Илья Максимович</t>
  </si>
  <si>
    <t>Колайдо Владимир Викторович</t>
  </si>
  <si>
    <t>Классифи-
кационные
очки РТТ на</t>
  </si>
  <si>
    <t>Город, страна
постоянного места
жительства</t>
  </si>
  <si>
    <t>Дата рождения (день, месяц, год)</t>
  </si>
  <si>
    <t>РНИ</t>
  </si>
  <si>
    <t>Фамилия, имя, отчество игрока</t>
  </si>
  <si>
    <t xml:space="preserve">№
п/п         </t>
  </si>
  <si>
    <t>12.08.2023</t>
  </si>
  <si>
    <t>ДЕНЬ ФИЗКУЛЬТУРНИКА</t>
  </si>
  <si>
    <t>без присутствия</t>
  </si>
  <si>
    <t>КОЛАЙДО</t>
  </si>
  <si>
    <t>В.В.</t>
  </si>
  <si>
    <t>КУКУШИН</t>
  </si>
  <si>
    <t>И.М.</t>
  </si>
  <si>
    <t>ОБГОЛЬЦ</t>
  </si>
  <si>
    <t>В.О.</t>
  </si>
  <si>
    <t>СТЕПАНЕНКО</t>
  </si>
  <si>
    <t>Р.О.</t>
  </si>
  <si>
    <t>БЕРЕЗИН</t>
  </si>
  <si>
    <t>А.Г.</t>
  </si>
  <si>
    <t>КУРДИН</t>
  </si>
  <si>
    <t>Д.М.</t>
  </si>
  <si>
    <t>СВЕРДЛОВ</t>
  </si>
  <si>
    <t>Д.А.</t>
  </si>
  <si>
    <t>ШАНЮК</t>
  </si>
  <si>
    <t>ГЕРАСИМОВ</t>
  </si>
  <si>
    <t>А.Н.</t>
  </si>
  <si>
    <t>СИНЯЕВ</t>
  </si>
  <si>
    <t>М.Г.</t>
  </si>
  <si>
    <t>ШТЫКОВ</t>
  </si>
  <si>
    <t>И.Е.</t>
  </si>
  <si>
    <t>ВЕЙС</t>
  </si>
  <si>
    <t>Б.Ю.</t>
  </si>
  <si>
    <t>СОЛДАЕВ</t>
  </si>
  <si>
    <t>ЗАЙНУЛЛИН ЕВГЕНИЙ</t>
  </si>
  <si>
    <t>ЗАЙНУЛЛИН МИХАИЛ</t>
  </si>
  <si>
    <t>ФИНАЛЬНЫЙ ЭТАП</t>
  </si>
  <si>
    <t>Статус пары</t>
  </si>
  <si>
    <t>№ строк</t>
  </si>
  <si>
    <t>Финал</t>
  </si>
  <si>
    <t/>
  </si>
  <si>
    <t>К.М.</t>
  </si>
  <si>
    <t>2</t>
  </si>
  <si>
    <t>3 место</t>
  </si>
  <si>
    <t>Сеяные пары</t>
  </si>
  <si>
    <t>Ожидающая пара</t>
  </si>
  <si>
    <t>Замененная пара</t>
  </si>
  <si>
    <t>Фомичева Елена Анатольевна</t>
  </si>
  <si>
    <t>Гончарова Дарья Сергеевна</t>
  </si>
  <si>
    <t>Колайдо Татьяна Юрьевна</t>
  </si>
  <si>
    <t>Бешко Ольга Валерьевна</t>
  </si>
  <si>
    <t>Тигина Анастасия Олеговна</t>
  </si>
  <si>
    <t>Ошкина Алиса Андреевна</t>
  </si>
  <si>
    <t>Щербинина Полина Антоновна</t>
  </si>
  <si>
    <t>Сенцова Кира Михайловна</t>
  </si>
  <si>
    <t>Тарасова Софья Сергеевна</t>
  </si>
  <si>
    <t>Бородина Олеся Дмитриевна</t>
  </si>
  <si>
    <t>О.Д.</t>
  </si>
  <si>
    <t>БОРОДИНА</t>
  </si>
  <si>
    <t>С.С.</t>
  </si>
  <si>
    <t>ТАРАСОВА</t>
  </si>
  <si>
    <t>П.А.</t>
  </si>
  <si>
    <t>СЕНЦОВА</t>
  </si>
  <si>
    <t>ЩЕРБИНИНА</t>
  </si>
  <si>
    <t>А.А.</t>
  </si>
  <si>
    <t>А.О.</t>
  </si>
  <si>
    <t>ОШКИНА</t>
  </si>
  <si>
    <t>ТИГИНА</t>
  </si>
  <si>
    <t>О.В.</t>
  </si>
  <si>
    <t>Т.Ю.</t>
  </si>
  <si>
    <t>БЕШКО</t>
  </si>
  <si>
    <t>Д.С.</t>
  </si>
  <si>
    <t>Е.А.</t>
  </si>
  <si>
    <t>ГОНЧАРОВА</t>
  </si>
  <si>
    <t>ФОМИЧЕВА</t>
  </si>
  <si>
    <t>Димитриев Александр Иванович</t>
  </si>
  <si>
    <t>А.И.</t>
  </si>
  <si>
    <t>Отчет сформирован программой 12.08.2023 10:49:54</t>
  </si>
  <si>
    <t>3м</t>
  </si>
  <si>
    <t>КУКУШИН КИРИЛЛ</t>
  </si>
  <si>
    <t>ЗИНКЕЕВ</t>
  </si>
  <si>
    <t>КУДРИН</t>
  </si>
  <si>
    <t>КУКУШИН ИЛЬЯ</t>
  </si>
  <si>
    <t>КЛИМУК</t>
  </si>
  <si>
    <t>М.О.</t>
  </si>
  <si>
    <t xml:space="preserve">2 </t>
  </si>
  <si>
    <t>Х</t>
  </si>
  <si>
    <t>С.А.</t>
  </si>
  <si>
    <t>КОТЯКОВА</t>
  </si>
  <si>
    <t>М.М.</t>
  </si>
  <si>
    <t>ЛОГИНОВ</t>
  </si>
  <si>
    <t>А.М.</t>
  </si>
  <si>
    <t xml:space="preserve">3 </t>
  </si>
  <si>
    <t>МАЛОВ</t>
  </si>
  <si>
    <t>Г.А.</t>
  </si>
  <si>
    <t>РЮМШИНА</t>
  </si>
  <si>
    <t xml:space="preserve">4 </t>
  </si>
  <si>
    <t>Н.В.</t>
  </si>
  <si>
    <t>ГОЛОВИНА</t>
  </si>
  <si>
    <t>В.Ф.</t>
  </si>
  <si>
    <t>ПАНФИЛОВ</t>
  </si>
  <si>
    <t>А.В.</t>
  </si>
  <si>
    <t xml:space="preserve">1 </t>
  </si>
  <si>
    <t>финала</t>
  </si>
  <si>
    <t>1/2</t>
  </si>
  <si>
    <t>1/4</t>
  </si>
  <si>
    <t>Фамилия И.О. игрока</t>
  </si>
  <si>
    <t>45150</t>
  </si>
  <si>
    <t>Котякова Софья Андреевна</t>
  </si>
  <si>
    <t>Головина Наталья Викторовна</t>
  </si>
  <si>
    <t>Логинов Матвей Максимович</t>
  </si>
  <si>
    <t>Панфилов Вадим Фаритович</t>
  </si>
  <si>
    <t>Рюмшина Елизавета Андреевна</t>
  </si>
  <si>
    <t>Малов Григорий Андреевич</t>
  </si>
  <si>
    <t>Кукушин Кирилл Максимович</t>
  </si>
  <si>
    <t>Зинкеев Арсений Михайлович</t>
  </si>
  <si>
    <t>Кудрин Мирон Олегович</t>
  </si>
  <si>
    <t>Климук Ангелина Владимировна</t>
  </si>
  <si>
    <t>Ример Герман Евгеньевич</t>
  </si>
  <si>
    <t>Гейер Марк</t>
  </si>
  <si>
    <t>Щеблыкин Егор Павлович</t>
  </si>
  <si>
    <t>Иванов Петр Дмитриевич</t>
  </si>
  <si>
    <t>Симонов Григорий Григорьевич</t>
  </si>
  <si>
    <t>Попека Георгий Романович</t>
  </si>
  <si>
    <t>Колайдо Николай Владимирович</t>
  </si>
  <si>
    <t>Гайлюс Максим Викторович</t>
  </si>
  <si>
    <t>Сухарев Максим Алексеевич</t>
  </si>
  <si>
    <t>Мартынов Тимофей Павлович</t>
  </si>
  <si>
    <t>13.08.2023</t>
  </si>
  <si>
    <t>Лапаева Офелия Вячеславовна</t>
  </si>
  <si>
    <t>Дербилова Алиса Денисовна</t>
  </si>
  <si>
    <t>Чумаченко Кира Игоревна</t>
  </si>
  <si>
    <t>Самарина Алена Владимировна</t>
  </si>
  <si>
    <t>Ошкина Алёна Андреевна</t>
  </si>
  <si>
    <t>12,.08.2023</t>
  </si>
  <si>
    <t>ОШКИНА АЛЁНА</t>
  </si>
  <si>
    <t>САМАРИНА</t>
  </si>
  <si>
    <t>А.Д.</t>
  </si>
  <si>
    <t>ДЕРБИЛОВА</t>
  </si>
  <si>
    <t>ЛАПАЕВА</t>
  </si>
  <si>
    <t>К.И.</t>
  </si>
  <si>
    <t>ЧУМАЧЕНКО</t>
  </si>
  <si>
    <t>ОШКИНА АЛИСА</t>
  </si>
  <si>
    <t>Т.П.</t>
  </si>
  <si>
    <t>М.А.</t>
  </si>
  <si>
    <t>МАРТЫНОВ</t>
  </si>
  <si>
    <t>СУХАРЕВ</t>
  </si>
  <si>
    <t>ГЕЙЕР МАРК</t>
  </si>
  <si>
    <t>РИМЕР</t>
  </si>
  <si>
    <t>Г.Е.</t>
  </si>
  <si>
    <t>М. .</t>
  </si>
  <si>
    <t>Г.Г.</t>
  </si>
  <si>
    <t>Г.Р.</t>
  </si>
  <si>
    <t>М.В.</t>
  </si>
  <si>
    <t>ГАЙЛЮС</t>
  </si>
  <si>
    <t>ПОПЕКА</t>
  </si>
  <si>
    <t>СИМОНОВ</t>
  </si>
  <si>
    <t>36 67(5)</t>
  </si>
  <si>
    <t>26 06</t>
  </si>
  <si>
    <t>62 60</t>
  </si>
  <si>
    <t>64 75</t>
  </si>
  <si>
    <t>46 57</t>
  </si>
  <si>
    <t>63 76(5)</t>
  </si>
  <si>
    <t>36 76(5) 10-1</t>
  </si>
  <si>
    <t>63 67(5) 1-10</t>
  </si>
  <si>
    <t>62 63</t>
  </si>
  <si>
    <t>26 36</t>
  </si>
  <si>
    <t>60 64</t>
  </si>
  <si>
    <t>06 46</t>
  </si>
  <si>
    <t>46 62 8-10</t>
  </si>
  <si>
    <t>64 26 10-8</t>
  </si>
  <si>
    <t>76(5) 63</t>
  </si>
  <si>
    <t>67(5) 36</t>
  </si>
  <si>
    <t>64 62</t>
  </si>
  <si>
    <t>46 26</t>
  </si>
  <si>
    <t>0</t>
  </si>
  <si>
    <t>4</t>
  </si>
  <si>
    <t>62 61</t>
  </si>
  <si>
    <t>26 16</t>
  </si>
  <si>
    <t>63 63</t>
  </si>
  <si>
    <t>36 36</t>
  </si>
  <si>
    <t>60 60</t>
  </si>
  <si>
    <t>06 06</t>
  </si>
  <si>
    <t>62 76(2)</t>
  </si>
  <si>
    <t>26 67(2)</t>
  </si>
  <si>
    <t>16 16</t>
  </si>
  <si>
    <t>61 61</t>
  </si>
  <si>
    <t>1</t>
  </si>
  <si>
    <t>64 67(10) 5-10</t>
  </si>
  <si>
    <t>46 76(10) 10-5</t>
  </si>
  <si>
    <t>63 62</t>
  </si>
  <si>
    <t>36 26</t>
  </si>
  <si>
    <t>61 60</t>
  </si>
  <si>
    <t>16 06</t>
  </si>
  <si>
    <t>3</t>
  </si>
  <si>
    <t>63 76(7)</t>
  </si>
  <si>
    <t>ДИМИТРИЕВ</t>
  </si>
  <si>
    <t>62 64</t>
  </si>
  <si>
    <t>64 64</t>
  </si>
  <si>
    <t>60 76(2)</t>
  </si>
  <si>
    <t>60 61</t>
  </si>
  <si>
    <t>26 76(5) 10-6</t>
  </si>
  <si>
    <t>Отчет сформирован программой 13.08.2023 10:01:03</t>
  </si>
  <si>
    <t>х</t>
  </si>
  <si>
    <t>ОСНОВНОЙ ТУРНИР В СПОРТИВНОЙ ДИСЦИПЛИНЕ “ПЛЯЖНЫЙ ТЕННИС - СМЕШАННЫЙ ПАРНЫЙ РАЗРЯД“</t>
  </si>
  <si>
    <t>УПОРЯДОЧЕННЫЙ СПИСОК ПАР В СПОРТИВНОЙ ДИСЦИПЛИНЕ “ПЛЯЖНЫЙ ТЕННИС - СМЕШАННЫЙ ПАРНЫЙ РАЗРЯД“</t>
  </si>
  <si>
    <t>УПОРЯДОЧЕННЫЙ СПИСОК ПАР В СПОРТИВНОЙ ДИСЦИПЛИНЕ “ПЛЯЖНЫЙ ТЕННИС - ПАРНЫЙ РАЗРЯД“</t>
  </si>
  <si>
    <t>61 57 10-4</t>
  </si>
  <si>
    <t>26 62 10-6</t>
  </si>
  <si>
    <t>61 62</t>
  </si>
  <si>
    <t>62 06 10-8</t>
  </si>
  <si>
    <t>63 75</t>
  </si>
  <si>
    <t>60 63</t>
  </si>
  <si>
    <t>06 36</t>
  </si>
  <si>
    <t>26 26</t>
  </si>
  <si>
    <t>62 62</t>
  </si>
  <si>
    <t>57 60 10-6</t>
  </si>
  <si>
    <t>75 06 6-10</t>
  </si>
  <si>
    <t>75 75</t>
  </si>
  <si>
    <t>63 60</t>
  </si>
  <si>
    <t>76(2) 64</t>
  </si>
  <si>
    <t>57 61 10-7</t>
  </si>
  <si>
    <t>75 16 7-10</t>
  </si>
  <si>
    <t>46 46</t>
  </si>
  <si>
    <t>76(4) 75</t>
  </si>
  <si>
    <t>67(5) 57</t>
  </si>
  <si>
    <t>ГЕЙЕР</t>
  </si>
  <si>
    <t>Гейер Марк Робертович</t>
  </si>
  <si>
    <t>М.Р.</t>
  </si>
  <si>
    <t>Зайнуллин Михаил Романович</t>
  </si>
  <si>
    <t>Зайнуллин Евгений Романович</t>
  </si>
  <si>
    <t>Е.Р.</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</si>
</sst>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164" formatCode="h:mm;@"/>
  </numFmts>
  <fonts count="41" x14ac:knownFonts="1">
    <font>
      <sz val="10"/>
      <name val="Arial Cyr"/>
      <charset val="204"/>
    </font>
    <font>
      <sz val="8"/>
      <color rgb="FF000000"/>
      <name val="Segoe UI"/>
      <family val="2"/>
      <charset val="204"/>
    </font>
    <font>
      <sz val="10"/>
      <name val="Arial Cyr"/>
      <charset val="204"/>
    </font>
    <font>
      <b/>
      <sz val="10"/>
      <name val="Arial Cyr"/>
      <family val="2"/>
      <charset val="204"/>
    </font>
    <font>
      <sz val="8"/>
      <name val="Arial Cyr"/>
      <charset val="204"/>
    </font>
    <font>
      <sz val="8"/>
      <name val="Arial Cyr"/>
      <family val="2"/>
      <charset val="204"/>
    </font>
    <font>
      <b/>
      <sz val="20"/>
      <name val="Arial Cyr"/>
      <charset val="204"/>
    </font>
    <font>
      <sz val="10"/>
      <name val="Arial Cyr"/>
      <family val="2"/>
      <charset val="204"/>
    </font>
    <font>
      <sz val="12"/>
      <name val="Arial Cyr"/>
      <charset val="204"/>
    </font>
    <font>
      <b/>
      <sz val="10"/>
      <name val="Arial Cyr"/>
      <charset val="204"/>
    </font>
    <font>
      <b/>
      <sz val="14"/>
      <name val="Arial Cyr"/>
      <charset val="204"/>
    </font>
    <font>
      <b/>
      <sz val="12"/>
      <name val="Arial Cyr"/>
      <charset val="204"/>
    </font>
    <font>
      <vertAlign val="superscript"/>
      <sz val="12"/>
      <name val="Arial Cyr"/>
      <charset val="204"/>
    </font>
    <font>
      <sz val="20"/>
      <name val="Arial Cyr"/>
      <charset val="204"/>
    </font>
    <font>
      <sz val="12"/>
      <color theme="0"/>
      <name val="Arial Cyr"/>
      <charset val="204"/>
    </font>
    <font>
      <sz val="12"/>
      <name val="Arial Cyr"/>
      <family val="2"/>
      <charset val="204"/>
    </font>
    <font>
      <b/>
      <i/>
      <sz val="12"/>
      <name val="Arial Cyr"/>
      <family val="2"/>
      <charset val="204"/>
    </font>
    <font>
      <b/>
      <sz val="8"/>
      <name val="Arial Cyr"/>
      <charset val="204"/>
    </font>
    <font>
      <sz val="7"/>
      <name val="Arial Cyr"/>
      <family val="2"/>
      <charset val="204"/>
    </font>
    <font>
      <sz val="9"/>
      <name val="Arial Cyr"/>
      <family val="2"/>
      <charset val="204"/>
    </font>
    <font>
      <sz val="9"/>
      <name val="Arial Cyr"/>
      <charset val="204"/>
    </font>
    <font>
      <b/>
      <i/>
      <sz val="8"/>
      <name val="Arial Cyr"/>
      <charset val="204"/>
    </font>
    <font>
      <b/>
      <i/>
      <sz val="9"/>
      <name val="Arial Cyr"/>
      <family val="2"/>
      <charset val="204"/>
    </font>
    <font>
      <b/>
      <sz val="8"/>
      <name val="Arial Cyr"/>
      <family val="2"/>
      <charset val="204"/>
    </font>
    <font>
      <b/>
      <sz val="7"/>
      <name val="Arial Cyr"/>
      <family val="2"/>
      <charset val="204"/>
    </font>
    <font>
      <b/>
      <sz val="16"/>
      <color indexed="10"/>
      <name val="Arial Cyr"/>
      <charset val="204"/>
    </font>
    <font>
      <sz val="9"/>
      <color indexed="42"/>
      <name val="Arial Cyr"/>
      <family val="2"/>
      <charset val="204"/>
    </font>
    <font>
      <sz val="10"/>
      <color indexed="9"/>
      <name val="Arial Cyr"/>
      <family val="2"/>
      <charset val="204"/>
    </font>
    <font>
      <sz val="9"/>
      <color indexed="42"/>
      <name val="Arial Cyr"/>
      <charset val="204"/>
    </font>
    <font>
      <sz val="9"/>
      <color indexed="9"/>
      <name val="Arial Cyr"/>
      <charset val="204"/>
    </font>
    <font>
      <b/>
      <sz val="12"/>
      <color theme="0"/>
      <name val="Arial Cyr"/>
      <charset val="204"/>
    </font>
    <font>
      <i/>
      <sz val="8"/>
      <color indexed="9"/>
      <name val="Arial Cyr"/>
      <charset val="204"/>
    </font>
    <font>
      <sz val="9"/>
      <color indexed="9"/>
      <name val="Arial Cyr"/>
      <family val="2"/>
      <charset val="204"/>
    </font>
    <font>
      <b/>
      <sz val="14"/>
      <name val="Arial Cyr"/>
      <family val="2"/>
      <charset val="204"/>
    </font>
    <font>
      <b/>
      <sz val="12"/>
      <color theme="1"/>
      <name val="Arial Cyr"/>
      <charset val="204"/>
    </font>
    <font>
      <sz val="12"/>
      <color theme="0" tint="-0.249977111117893"/>
      <name val="Arial Cyr"/>
      <charset val="204"/>
    </font>
    <font>
      <sz val="12"/>
      <color theme="1"/>
      <name val="Arial Cyr"/>
      <charset val="204"/>
    </font>
    <font>
      <b/>
      <sz val="10"/>
      <color indexed="9"/>
      <name val="Arial Cyr"/>
      <family val="2"/>
      <charset val="204"/>
    </font>
    <font>
      <sz val="11"/>
      <color indexed="8"/>
      <name val="Calibri"/>
      <family val="2"/>
      <charset val="204"/>
    </font>
    <font>
      <u/>
      <sz val="10"/>
      <color indexed="12"/>
      <name val="Arial Cyr"/>
      <charset val="204"/>
    </font>
    <font>
      <sz val="11"/>
      <color theme="1"/>
      <name val="Calibri"/>
      <family val="2"/>
      <scheme val="minor"/>
    </font>
  </fonts>
  <fills count="12">
    <fill>
      <patternFill patternType="none"/>
    </fill>
    <fill>
      <patternFill patternType="gray125"/>
    </fill>
    <fill>
      <patternFill patternType="solid">
        <fgColor indexed="22"/>
        <bgColor indexed="64"/>
      </patternFill>
    </fill>
    <fill>
      <patternFill patternType="solid">
        <fgColor indexed="55"/>
        <bgColor indexed="64"/>
      </patternFill>
    </fill>
    <fill>
      <patternFill patternType="solid">
        <fgColor theme="0"/>
        <bgColor indexed="64"/>
      </patternFill>
    </fill>
    <fill>
      <patternFill patternType="solid">
        <fgColor theme="0" tint="-0.34998626667073579"/>
        <bgColor indexed="64"/>
      </patternFill>
    </fill>
    <fill>
      <patternFill patternType="solid">
        <fgColor rgb="FFFFC000"/>
        <bgColor indexed="64"/>
      </patternFill>
    </fill>
    <fill>
      <patternFill patternType="solid">
        <fgColor rgb="FF00B0F0"/>
        <bgColor indexed="64"/>
      </patternFill>
    </fill>
    <fill>
      <patternFill patternType="solid">
        <fgColor rgb="FF92D050"/>
        <bgColor indexed="64"/>
      </patternFill>
    </fill>
    <fill>
      <patternFill patternType="solid">
        <fgColor indexed="42"/>
        <bgColor indexed="64"/>
      </patternFill>
    </fill>
    <fill>
      <patternFill patternType="solid">
        <fgColor theme="0" tint="-0.249977111117893"/>
        <bgColor indexed="64"/>
      </patternFill>
    </fill>
    <fill>
      <patternFill patternType="solid">
        <fgColor theme="0" tint="-0.14999847407452621"/>
        <bgColor indexed="64"/>
      </patternFill>
    </fill>
  </fills>
  <borders count="107">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ck">
        <color indexed="64"/>
      </left>
      <right style="thin">
        <color indexed="64"/>
      </right>
      <top style="thick">
        <color indexed="64"/>
      </top>
      <bottom style="thick">
        <color indexed="64"/>
      </bottom>
      <diagonal/>
    </border>
    <border>
      <left style="thin">
        <color indexed="64"/>
      </left>
      <right style="thin">
        <color indexed="64"/>
      </right>
      <top style="thick">
        <color indexed="64"/>
      </top>
      <bottom style="thick">
        <color indexed="64"/>
      </bottom>
      <diagonal/>
    </border>
    <border>
      <left style="thin">
        <color indexed="64"/>
      </left>
      <right style="medium">
        <color indexed="64"/>
      </right>
      <top style="thick">
        <color indexed="64"/>
      </top>
      <bottom style="thick">
        <color indexed="64"/>
      </bottom>
      <diagonal/>
    </border>
    <border>
      <left style="medium">
        <color indexed="64"/>
      </left>
      <right/>
      <top style="thick">
        <color indexed="64"/>
      </top>
      <bottom style="thick">
        <color indexed="64"/>
      </bottom>
      <diagonal/>
    </border>
    <border>
      <left/>
      <right/>
      <top style="thick">
        <color indexed="64"/>
      </top>
      <bottom style="thick">
        <color indexed="64"/>
      </bottom>
      <diagonal/>
    </border>
    <border>
      <left/>
      <right style="medium">
        <color indexed="64"/>
      </right>
      <top style="thick">
        <color indexed="64"/>
      </top>
      <bottom style="thick">
        <color indexed="64"/>
      </bottom>
      <diagonal/>
    </border>
    <border>
      <left/>
      <right style="thin">
        <color indexed="64"/>
      </right>
      <top style="thick">
        <color indexed="64"/>
      </top>
      <bottom style="thick">
        <color indexed="64"/>
      </bottom>
      <diagonal/>
    </border>
    <border>
      <left style="medium">
        <color indexed="64"/>
      </left>
      <right style="medium">
        <color indexed="64"/>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style="thin">
        <color indexed="64"/>
      </right>
      <top/>
      <bottom/>
      <diagonal/>
    </border>
    <border>
      <left style="thin">
        <color indexed="64"/>
      </left>
      <right style="thin">
        <color indexed="64"/>
      </right>
      <top/>
      <bottom/>
      <diagonal/>
    </border>
    <border>
      <left style="thin">
        <color indexed="64"/>
      </left>
      <right style="medium">
        <color indexed="64"/>
      </right>
      <top/>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right style="thin">
        <color indexed="64"/>
      </right>
      <top/>
      <bottom/>
      <diagonal/>
    </border>
    <border>
      <left style="thin">
        <color indexed="64"/>
      </left>
      <right style="thin">
        <color indexed="64"/>
      </right>
      <top/>
      <bottom style="hair">
        <color indexed="64"/>
      </bottom>
      <diagonal/>
    </border>
    <border>
      <left style="thin">
        <color indexed="64"/>
      </left>
      <right/>
      <top/>
      <bottom style="hair">
        <color indexed="64"/>
      </bottom>
      <diagonal/>
    </border>
    <border>
      <left style="medium">
        <color indexed="64"/>
      </left>
      <right/>
      <top/>
      <bottom/>
      <diagonal/>
    </border>
    <border>
      <left style="medium">
        <color indexed="64"/>
      </left>
      <right style="medium">
        <color indexed="64"/>
      </right>
      <top style="thick">
        <color indexed="64"/>
      </top>
      <bottom style="hair">
        <color indexed="64"/>
      </bottom>
      <diagonal/>
    </border>
    <border>
      <left style="medium">
        <color indexed="64"/>
      </left>
      <right style="thick">
        <color indexed="64"/>
      </right>
      <top style="thick">
        <color indexed="64"/>
      </top>
      <bottom/>
      <diagonal/>
    </border>
    <border>
      <left style="thick">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bottom style="thin">
        <color indexed="64"/>
      </bottom>
      <diagonal/>
    </border>
    <border>
      <left/>
      <right style="medium">
        <color indexed="64"/>
      </right>
      <top/>
      <bottom style="thin">
        <color indexed="64"/>
      </bottom>
      <diagonal/>
    </border>
    <border>
      <left/>
      <right style="thin">
        <color indexed="64"/>
      </right>
      <top/>
      <bottom style="thin">
        <color indexed="64"/>
      </bottom>
      <diagonal/>
    </border>
    <border>
      <left style="thin">
        <color indexed="64"/>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hair">
        <color indexed="64"/>
      </top>
      <bottom style="thin">
        <color indexed="64"/>
      </bottom>
      <diagonal/>
    </border>
    <border>
      <left style="medium">
        <color indexed="64"/>
      </left>
      <right style="thick">
        <color indexed="64"/>
      </right>
      <top/>
      <bottom style="thin">
        <color indexed="64"/>
      </bottom>
      <diagonal/>
    </border>
    <border>
      <left style="thick">
        <color indexed="64"/>
      </left>
      <right style="thin">
        <color indexed="64"/>
      </right>
      <top style="thin">
        <color indexed="64"/>
      </top>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right style="thin">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left style="medium">
        <color indexed="64"/>
      </left>
      <right style="medium">
        <color indexed="64"/>
      </right>
      <top style="thin">
        <color indexed="64"/>
      </top>
      <bottom style="hair">
        <color indexed="64"/>
      </bottom>
      <diagonal/>
    </border>
    <border>
      <left style="medium">
        <color indexed="64"/>
      </left>
      <right style="thick">
        <color indexed="64"/>
      </right>
      <top style="thin">
        <color indexed="64"/>
      </top>
      <bottom/>
      <diagonal/>
    </border>
    <border>
      <left/>
      <right style="thin">
        <color indexed="64"/>
      </right>
      <top style="hair">
        <color indexed="64"/>
      </top>
      <bottom style="thin">
        <color indexed="64"/>
      </bottom>
      <diagonal/>
    </border>
    <border>
      <left style="thin">
        <color indexed="64"/>
      </left>
      <right style="medium">
        <color indexed="64"/>
      </right>
      <top style="thin">
        <color indexed="64"/>
      </top>
      <bottom/>
      <diagonal/>
    </border>
    <border>
      <left style="thin">
        <color indexed="64"/>
      </left>
      <right/>
      <top style="thin">
        <color indexed="64"/>
      </top>
      <bottom/>
      <diagonal/>
    </border>
    <border>
      <left style="thick">
        <color indexed="64"/>
      </left>
      <right style="thin">
        <color indexed="64"/>
      </right>
      <top/>
      <bottom style="thick">
        <color indexed="64"/>
      </bottom>
      <diagonal/>
    </border>
    <border>
      <left style="thin">
        <color indexed="64"/>
      </left>
      <right style="thin">
        <color indexed="64"/>
      </right>
      <top/>
      <bottom style="thick">
        <color indexed="64"/>
      </bottom>
      <diagonal/>
    </border>
    <border>
      <left style="thin">
        <color indexed="64"/>
      </left>
      <right style="medium">
        <color indexed="64"/>
      </right>
      <top/>
      <bottom style="thick">
        <color indexed="64"/>
      </bottom>
      <diagonal/>
    </border>
    <border>
      <left style="medium">
        <color indexed="64"/>
      </left>
      <right/>
      <top/>
      <bottom style="thick">
        <color indexed="64"/>
      </bottom>
      <diagonal/>
    </border>
    <border>
      <left/>
      <right/>
      <top/>
      <bottom style="thick">
        <color indexed="64"/>
      </bottom>
      <diagonal/>
    </border>
    <border>
      <left/>
      <right style="medium">
        <color indexed="64"/>
      </right>
      <top/>
      <bottom style="thick">
        <color indexed="64"/>
      </bottom>
      <diagonal/>
    </border>
    <border>
      <left/>
      <right style="thin">
        <color indexed="64"/>
      </right>
      <top style="hair">
        <color indexed="64"/>
      </top>
      <bottom style="thick">
        <color indexed="64"/>
      </bottom>
      <diagonal/>
    </border>
    <border>
      <left style="thin">
        <color indexed="64"/>
      </left>
      <right style="thin">
        <color indexed="64"/>
      </right>
      <top style="hair">
        <color indexed="64"/>
      </top>
      <bottom style="thick">
        <color indexed="64"/>
      </bottom>
      <diagonal/>
    </border>
    <border>
      <left style="thin">
        <color indexed="64"/>
      </left>
      <right/>
      <top/>
      <bottom style="thick">
        <color indexed="64"/>
      </bottom>
      <diagonal/>
    </border>
    <border>
      <left style="medium">
        <color indexed="64"/>
      </left>
      <right style="medium">
        <color indexed="64"/>
      </right>
      <top style="hair">
        <color indexed="64"/>
      </top>
      <bottom style="thick">
        <color indexed="64"/>
      </bottom>
      <diagonal/>
    </border>
    <border>
      <left style="medium">
        <color indexed="64"/>
      </left>
      <right style="thick">
        <color indexed="64"/>
      </right>
      <top/>
      <bottom style="thick">
        <color indexed="64"/>
      </bottom>
      <diagonal/>
    </border>
    <border>
      <left style="thick">
        <color indexed="64"/>
      </left>
      <right style="thin">
        <color indexed="64"/>
      </right>
      <top style="thick">
        <color indexed="64"/>
      </top>
      <bottom/>
      <diagonal/>
    </border>
    <border>
      <left style="thin">
        <color indexed="64"/>
      </left>
      <right style="thin">
        <color indexed="64"/>
      </right>
      <top style="thick">
        <color indexed="64"/>
      </top>
      <bottom/>
      <diagonal/>
    </border>
    <border>
      <left style="thin">
        <color indexed="64"/>
      </left>
      <right style="medium">
        <color indexed="64"/>
      </right>
      <top style="thick">
        <color indexed="64"/>
      </top>
      <bottom/>
      <diagonal/>
    </border>
    <border>
      <left/>
      <right style="thin">
        <color indexed="64"/>
      </right>
      <top style="thick">
        <color indexed="64"/>
      </top>
      <bottom/>
      <diagonal/>
    </border>
    <border>
      <left style="medium">
        <color indexed="64"/>
      </left>
      <right style="medium">
        <color indexed="64"/>
      </right>
      <top style="thick">
        <color indexed="64"/>
      </top>
      <bottom/>
      <diagonal/>
    </border>
    <border>
      <left/>
      <right style="thick">
        <color indexed="64"/>
      </right>
      <top style="thick">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style="hair">
        <color indexed="64"/>
      </bottom>
      <diagonal/>
    </border>
    <border>
      <left style="thin">
        <color indexed="64"/>
      </left>
      <right/>
      <top style="medium">
        <color indexed="64"/>
      </top>
      <bottom style="hair">
        <color indexed="64"/>
      </bottom>
      <diagonal/>
    </border>
    <border>
      <left style="medium">
        <color indexed="64"/>
      </left>
      <right style="medium">
        <color indexed="64"/>
      </right>
      <top style="medium">
        <color indexed="64"/>
      </top>
      <bottom style="hair">
        <color indexed="64"/>
      </bottom>
      <diagonal/>
    </border>
    <border>
      <left style="medium">
        <color indexed="64"/>
      </left>
      <right style="medium">
        <color indexed="64"/>
      </right>
      <top style="medium">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medium">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medium">
        <color indexed="64"/>
      </left>
      <right style="medium">
        <color indexed="64"/>
      </right>
      <top style="hair">
        <color indexed="64"/>
      </top>
      <bottom style="medium">
        <color indexed="64"/>
      </bottom>
      <diagonal/>
    </border>
    <border>
      <left style="medium">
        <color indexed="64"/>
      </left>
      <right style="medium">
        <color indexed="64"/>
      </right>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top/>
      <bottom style="thin">
        <color indexed="64"/>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thin">
        <color indexed="64"/>
      </left>
      <right/>
      <top/>
      <bottom style="medium">
        <color indexed="64"/>
      </bottom>
      <diagonal/>
    </border>
    <border>
      <left style="thin">
        <color indexed="64"/>
      </left>
      <right/>
      <top style="medium">
        <color indexed="64"/>
      </top>
      <bottom/>
      <diagonal/>
    </border>
    <border>
      <left style="medium">
        <color indexed="64"/>
      </left>
      <right style="thin">
        <color indexed="64"/>
      </right>
      <top/>
      <bottom/>
      <diagonal/>
    </border>
  </borders>
  <cellStyleXfs count="5">
    <xf numFmtId="0" fontId="0" fillId="0" borderId="0"/>
    <xf numFmtId="0" fontId="2" fillId="0" borderId="0"/>
    <xf numFmtId="0" fontId="38" fillId="0" borderId="0"/>
    <xf numFmtId="0" fontId="39" fillId="0" borderId="0" applyNumberFormat="0" applyFill="0" applyBorder="0" applyAlignment="0" applyProtection="0">
      <alignment vertical="top"/>
      <protection locked="0"/>
    </xf>
    <xf numFmtId="0" fontId="40" fillId="0" borderId="0"/>
  </cellStyleXfs>
  <cellXfs count="741">
    <xf numFmtId="0" fontId="0" fillId="0" borderId="0" xfId="0"/>
    <xf numFmtId="0" fontId="0" fillId="0" borderId="0" xfId="0" applyAlignment="1">
      <alignment vertical="center"/>
    </xf>
    <xf numFmtId="0" fontId="5" fillId="0" borderId="0" xfId="0" applyFont="1" applyAlignment="1">
      <alignment vertical="center"/>
    </xf>
    <xf numFmtId="0" fontId="0" fillId="0" borderId="0" xfId="0" applyAlignment="1">
      <alignment horizontal="center" vertical="center"/>
    </xf>
    <xf numFmtId="0" fontId="2" fillId="0" borderId="0" xfId="0" applyFont="1" applyAlignment="1">
      <alignment horizontal="right" vertical="center"/>
    </xf>
    <xf numFmtId="0" fontId="7" fillId="2" borderId="2" xfId="0" applyFont="1" applyFill="1" applyBorder="1" applyAlignment="1">
      <alignment horizontal="center" shrinkToFit="1"/>
    </xf>
    <xf numFmtId="0" fontId="2" fillId="0" borderId="0" xfId="1" applyAlignment="1">
      <alignment vertical="center" shrinkToFit="1"/>
    </xf>
    <xf numFmtId="0" fontId="8" fillId="0" borderId="0" xfId="1" applyFont="1" applyAlignment="1">
      <alignment vertical="center"/>
    </xf>
    <xf numFmtId="0" fontId="9" fillId="0" borderId="3" xfId="0" applyFont="1" applyBorder="1" applyAlignment="1">
      <alignment horizontal="center" vertical="center" shrinkToFit="1"/>
    </xf>
    <xf numFmtId="0" fontId="2" fillId="0" borderId="0" xfId="1" applyAlignment="1">
      <alignment horizontal="center" vertical="center"/>
    </xf>
    <xf numFmtId="0" fontId="2" fillId="0" borderId="0" xfId="1" applyAlignment="1">
      <alignment horizontal="right" vertical="center"/>
    </xf>
    <xf numFmtId="0" fontId="2" fillId="0" borderId="0" xfId="1" applyAlignment="1">
      <alignment vertical="center"/>
    </xf>
    <xf numFmtId="0" fontId="2" fillId="0" borderId="0" xfId="1" applyAlignment="1">
      <alignment vertical="top"/>
    </xf>
    <xf numFmtId="0" fontId="8" fillId="0" borderId="0" xfId="1" applyFont="1" applyAlignment="1">
      <alignment vertical="top"/>
    </xf>
    <xf numFmtId="49" fontId="7" fillId="0" borderId="0" xfId="1" applyNumberFormat="1" applyFont="1"/>
    <xf numFmtId="49" fontId="8" fillId="0" borderId="0" xfId="1" applyNumberFormat="1" applyFont="1"/>
    <xf numFmtId="49" fontId="8" fillId="0" borderId="4" xfId="1" applyNumberFormat="1" applyFont="1" applyBorder="1" applyAlignment="1">
      <alignment horizontal="center" vertical="center"/>
    </xf>
    <xf numFmtId="49" fontId="8" fillId="0" borderId="5" xfId="1" applyNumberFormat="1" applyFont="1" applyBorder="1" applyAlignment="1">
      <alignment horizontal="center" vertical="center" textRotation="90" shrinkToFit="1"/>
    </xf>
    <xf numFmtId="49" fontId="8" fillId="0" borderId="6" xfId="1" applyNumberFormat="1" applyFont="1" applyBorder="1" applyAlignment="1">
      <alignment horizontal="center" vertical="center" textRotation="90" shrinkToFit="1"/>
    </xf>
    <xf numFmtId="49" fontId="8" fillId="0" borderId="7" xfId="1" applyNumberFormat="1" applyFont="1" applyBorder="1" applyAlignment="1">
      <alignment horizontal="center" vertical="center"/>
    </xf>
    <xf numFmtId="49" fontId="8" fillId="0" borderId="8" xfId="1" applyNumberFormat="1" applyFont="1" applyBorder="1" applyAlignment="1">
      <alignment horizontal="center" vertical="center"/>
    </xf>
    <xf numFmtId="49" fontId="2" fillId="0" borderId="9" xfId="1" applyNumberFormat="1" applyBorder="1" applyAlignment="1">
      <alignment horizontal="center" vertical="center" wrapText="1"/>
    </xf>
    <xf numFmtId="0" fontId="8" fillId="0" borderId="10" xfId="1" applyFont="1" applyBorder="1" applyAlignment="1">
      <alignment horizontal="center" vertical="center"/>
    </xf>
    <xf numFmtId="0" fontId="8" fillId="0" borderId="5" xfId="1" applyFont="1" applyBorder="1" applyAlignment="1">
      <alignment horizontal="center" vertical="center"/>
    </xf>
    <xf numFmtId="0" fontId="8" fillId="0" borderId="8" xfId="1" applyFont="1" applyBorder="1" applyAlignment="1">
      <alignment horizontal="center" vertical="center"/>
    </xf>
    <xf numFmtId="49" fontId="8" fillId="0" borderId="11" xfId="1" applyNumberFormat="1" applyFont="1" applyBorder="1" applyAlignment="1">
      <alignment horizontal="center" vertical="center" wrapText="1"/>
    </xf>
    <xf numFmtId="49" fontId="8" fillId="0" borderId="12" xfId="1" applyNumberFormat="1" applyFont="1" applyBorder="1" applyAlignment="1">
      <alignment horizontal="center" vertical="center"/>
    </xf>
    <xf numFmtId="49" fontId="7" fillId="0" borderId="0" xfId="1" applyNumberFormat="1" applyFont="1" applyAlignment="1">
      <alignment vertical="center"/>
    </xf>
    <xf numFmtId="49" fontId="8" fillId="0" borderId="0" xfId="1" applyNumberFormat="1" applyFont="1" applyAlignment="1">
      <alignment vertical="center"/>
    </xf>
    <xf numFmtId="0" fontId="8" fillId="0" borderId="16" xfId="1" applyFont="1" applyBorder="1" applyAlignment="1">
      <alignment horizontal="left" vertical="center" shrinkToFit="1"/>
    </xf>
    <xf numFmtId="0" fontId="8" fillId="0" borderId="17" xfId="1" applyFont="1" applyBorder="1" applyAlignment="1">
      <alignment horizontal="left" vertical="center" shrinkToFit="1"/>
    </xf>
    <xf numFmtId="0" fontId="8" fillId="0" borderId="18" xfId="1" applyFont="1" applyBorder="1" applyAlignment="1">
      <alignment horizontal="left" vertical="center" shrinkToFit="1"/>
    </xf>
    <xf numFmtId="1" fontId="10" fillId="0" borderId="20" xfId="1" applyNumberFormat="1" applyFont="1" applyBorder="1" applyAlignment="1" applyProtection="1">
      <alignment horizontal="center"/>
      <protection locked="0"/>
    </xf>
    <xf numFmtId="1" fontId="10" fillId="4" borderId="21" xfId="1" applyNumberFormat="1" applyFont="1" applyFill="1" applyBorder="1" applyAlignment="1" applyProtection="1">
      <alignment horizontal="center"/>
      <protection locked="0"/>
    </xf>
    <xf numFmtId="49" fontId="15" fillId="0" borderId="0" xfId="1" applyNumberFormat="1" applyFont="1"/>
    <xf numFmtId="0" fontId="15" fillId="0" borderId="0" xfId="1" applyFont="1"/>
    <xf numFmtId="49" fontId="15" fillId="0" borderId="0" xfId="1" applyNumberFormat="1" applyFont="1" applyAlignment="1">
      <alignment horizontal="left"/>
    </xf>
    <xf numFmtId="0" fontId="8" fillId="0" borderId="27" xfId="1" applyFont="1" applyBorder="1" applyAlignment="1">
      <alignment horizontal="left" vertical="center" shrinkToFit="1"/>
    </xf>
    <xf numFmtId="0" fontId="8" fillId="0" borderId="1" xfId="1" applyFont="1" applyBorder="1" applyAlignment="1">
      <alignment horizontal="left" vertical="center" shrinkToFit="1"/>
    </xf>
    <xf numFmtId="0" fontId="8" fillId="0" borderId="28" xfId="1" applyFont="1" applyBorder="1" applyAlignment="1">
      <alignment horizontal="left" vertical="center" shrinkToFit="1"/>
    </xf>
    <xf numFmtId="49" fontId="8" fillId="0" borderId="30" xfId="1" applyNumberFormat="1" applyFont="1" applyBorder="1" applyAlignment="1" applyProtection="1">
      <alignment horizontal="center" vertical="top" shrinkToFit="1"/>
      <protection locked="0"/>
    </xf>
    <xf numFmtId="49" fontId="8" fillId="4" borderId="31" xfId="1" applyNumberFormat="1" applyFont="1" applyFill="1" applyBorder="1" applyAlignment="1" applyProtection="1">
      <alignment horizontal="center" vertical="top" shrinkToFit="1"/>
      <protection locked="0"/>
    </xf>
    <xf numFmtId="10" fontId="14" fillId="0" borderId="32" xfId="1" applyNumberFormat="1" applyFont="1" applyBorder="1" applyAlignment="1">
      <alignment horizontal="center" vertical="center"/>
    </xf>
    <xf numFmtId="10" fontId="14" fillId="0" borderId="33" xfId="1" applyNumberFormat="1" applyFont="1" applyBorder="1" applyAlignment="1">
      <alignment horizontal="center" vertical="center"/>
    </xf>
    <xf numFmtId="49" fontId="16" fillId="0" borderId="0" xfId="1" applyNumberFormat="1" applyFont="1" applyAlignment="1">
      <alignment horizontal="left"/>
    </xf>
    <xf numFmtId="49" fontId="16" fillId="0" borderId="0" xfId="1" applyNumberFormat="1" applyFont="1" applyAlignment="1">
      <alignment horizontal="center"/>
    </xf>
    <xf numFmtId="0" fontId="8" fillId="0" borderId="36" xfId="1" applyFont="1" applyBorder="1" applyAlignment="1">
      <alignment horizontal="left" vertical="center" shrinkToFit="1"/>
    </xf>
    <xf numFmtId="0" fontId="8" fillId="0" borderId="37" xfId="1" applyFont="1" applyBorder="1" applyAlignment="1">
      <alignment horizontal="left" vertical="center" shrinkToFit="1"/>
    </xf>
    <xf numFmtId="0" fontId="8" fillId="0" borderId="38" xfId="1" applyFont="1" applyBorder="1" applyAlignment="1">
      <alignment horizontal="left" vertical="center" shrinkToFit="1"/>
    </xf>
    <xf numFmtId="1" fontId="10" fillId="0" borderId="39" xfId="1" applyNumberFormat="1" applyFont="1" applyBorder="1" applyAlignment="1" applyProtection="1">
      <alignment horizontal="center"/>
      <protection locked="0"/>
    </xf>
    <xf numFmtId="1" fontId="10" fillId="0" borderId="41" xfId="1" applyNumberFormat="1" applyFont="1" applyBorder="1" applyAlignment="1" applyProtection="1">
      <alignment horizontal="center"/>
      <protection locked="0"/>
    </xf>
    <xf numFmtId="1" fontId="10" fillId="4" borderId="42" xfId="1" applyNumberFormat="1" applyFont="1" applyFill="1" applyBorder="1" applyAlignment="1" applyProtection="1">
      <alignment horizontal="center"/>
      <protection locked="0"/>
    </xf>
    <xf numFmtId="10" fontId="14" fillId="0" borderId="43" xfId="1" applyNumberFormat="1" applyFont="1" applyBorder="1" applyAlignment="1">
      <alignment horizontal="center" vertical="center"/>
    </xf>
    <xf numFmtId="0" fontId="2" fillId="0" borderId="0" xfId="1" applyAlignment="1">
      <alignment horizontal="left" vertical="center"/>
    </xf>
    <xf numFmtId="49" fontId="8" fillId="0" borderId="45" xfId="1" applyNumberFormat="1" applyFont="1" applyBorder="1" applyAlignment="1" applyProtection="1">
      <alignment horizontal="center" vertical="top" shrinkToFit="1"/>
      <protection locked="0"/>
    </xf>
    <xf numFmtId="10" fontId="8" fillId="0" borderId="32" xfId="1" applyNumberFormat="1" applyFont="1" applyBorder="1" applyAlignment="1">
      <alignment horizontal="center" vertical="center"/>
    </xf>
    <xf numFmtId="10" fontId="8" fillId="0" borderId="33" xfId="1" applyNumberFormat="1" applyFont="1" applyBorder="1" applyAlignment="1">
      <alignment horizontal="center" vertical="center"/>
    </xf>
    <xf numFmtId="49" fontId="7" fillId="0" borderId="0" xfId="1" applyNumberFormat="1" applyFont="1" applyAlignment="1">
      <alignment horizontal="left"/>
    </xf>
    <xf numFmtId="0" fontId="8" fillId="4" borderId="36" xfId="1" applyFont="1" applyFill="1" applyBorder="1" applyAlignment="1">
      <alignment horizontal="left" vertical="center" shrinkToFit="1"/>
    </xf>
    <xf numFmtId="0" fontId="8" fillId="4" borderId="37" xfId="1" applyFont="1" applyFill="1" applyBorder="1" applyAlignment="1">
      <alignment horizontal="left" vertical="center" shrinkToFit="1"/>
    </xf>
    <xf numFmtId="0" fontId="8" fillId="4" borderId="38" xfId="1" applyFont="1" applyFill="1" applyBorder="1" applyAlignment="1">
      <alignment horizontal="left" vertical="center" shrinkToFit="1"/>
    </xf>
    <xf numFmtId="1" fontId="10" fillId="4" borderId="39" xfId="1" applyNumberFormat="1" applyFont="1" applyFill="1" applyBorder="1" applyAlignment="1" applyProtection="1">
      <alignment horizontal="center"/>
      <protection locked="0"/>
    </xf>
    <xf numFmtId="1" fontId="10" fillId="4" borderId="41" xfId="1" applyNumberFormat="1" applyFont="1" applyFill="1" applyBorder="1" applyAlignment="1" applyProtection="1">
      <alignment horizontal="center"/>
      <protection locked="0"/>
    </xf>
    <xf numFmtId="49" fontId="8" fillId="4" borderId="43" xfId="1" applyNumberFormat="1" applyFont="1" applyFill="1" applyBorder="1" applyAlignment="1">
      <alignment horizontal="center" vertical="center"/>
    </xf>
    <xf numFmtId="49" fontId="7" fillId="0" borderId="0" xfId="1" applyNumberFormat="1" applyFont="1" applyAlignment="1">
      <alignment horizontal="left" vertical="center"/>
    </xf>
    <xf numFmtId="0" fontId="8" fillId="4" borderId="51" xfId="1" applyFont="1" applyFill="1" applyBorder="1" applyAlignment="1">
      <alignment horizontal="left" vertical="center" shrinkToFit="1"/>
    </xf>
    <xf numFmtId="0" fontId="8" fillId="4" borderId="52" xfId="1" applyFont="1" applyFill="1" applyBorder="1" applyAlignment="1">
      <alignment horizontal="left" vertical="center" shrinkToFit="1"/>
    </xf>
    <xf numFmtId="0" fontId="8" fillId="4" borderId="53" xfId="1" applyFont="1" applyFill="1" applyBorder="1" applyAlignment="1">
      <alignment horizontal="left" vertical="center" shrinkToFit="1"/>
    </xf>
    <xf numFmtId="49" fontId="8" fillId="4" borderId="54" xfId="1" applyNumberFormat="1" applyFont="1" applyFill="1" applyBorder="1" applyAlignment="1" applyProtection="1">
      <alignment horizontal="center" vertical="top" shrinkToFit="1"/>
      <protection locked="0"/>
    </xf>
    <xf numFmtId="49" fontId="8" fillId="4" borderId="55" xfId="1" applyNumberFormat="1" applyFont="1" applyFill="1" applyBorder="1" applyAlignment="1" applyProtection="1">
      <alignment horizontal="center" vertical="top" shrinkToFit="1"/>
      <protection locked="0"/>
    </xf>
    <xf numFmtId="0" fontId="0" fillId="0" borderId="0" xfId="1" applyFont="1" applyAlignment="1">
      <alignment horizontal="center" vertical="center"/>
    </xf>
    <xf numFmtId="49" fontId="8" fillId="0" borderId="59" xfId="1" applyNumberFormat="1" applyFont="1" applyBorder="1" applyAlignment="1">
      <alignment horizontal="center" vertical="center"/>
    </xf>
    <xf numFmtId="49" fontId="8" fillId="0" borderId="60" xfId="1" applyNumberFormat="1" applyFont="1" applyBorder="1" applyAlignment="1">
      <alignment horizontal="center" vertical="center" textRotation="90" shrinkToFit="1"/>
    </xf>
    <xf numFmtId="49" fontId="8" fillId="0" borderId="61" xfId="1" applyNumberFormat="1" applyFont="1" applyBorder="1" applyAlignment="1">
      <alignment horizontal="center" vertical="center" textRotation="90" shrinkToFit="1"/>
    </xf>
    <xf numFmtId="49" fontId="8" fillId="0" borderId="16" xfId="1" applyNumberFormat="1" applyFont="1" applyBorder="1" applyAlignment="1">
      <alignment horizontal="center" vertical="center"/>
    </xf>
    <xf numFmtId="49" fontId="8" fillId="0" borderId="17" xfId="1" applyNumberFormat="1" applyFont="1" applyBorder="1" applyAlignment="1">
      <alignment horizontal="center" vertical="center"/>
    </xf>
    <xf numFmtId="49" fontId="2" fillId="0" borderId="18" xfId="1" applyNumberFormat="1" applyBorder="1" applyAlignment="1">
      <alignment horizontal="center" vertical="center" wrapText="1"/>
    </xf>
    <xf numFmtId="0" fontId="8" fillId="0" borderId="62" xfId="1" applyFont="1" applyBorder="1" applyAlignment="1">
      <alignment horizontal="center" vertical="center"/>
    </xf>
    <xf numFmtId="0" fontId="8" fillId="0" borderId="60" xfId="1" applyFont="1" applyBorder="1" applyAlignment="1">
      <alignment horizontal="center" vertical="center"/>
    </xf>
    <xf numFmtId="0" fontId="8" fillId="0" borderId="17" xfId="1" applyFont="1" applyBorder="1" applyAlignment="1">
      <alignment horizontal="center" vertical="center"/>
    </xf>
    <xf numFmtId="49" fontId="8" fillId="0" borderId="63" xfId="1" applyNumberFormat="1" applyFont="1" applyBorder="1" applyAlignment="1">
      <alignment horizontal="center" vertical="center" wrapText="1"/>
    </xf>
    <xf numFmtId="49" fontId="8" fillId="0" borderId="64" xfId="1" applyNumberFormat="1" applyFont="1" applyBorder="1" applyAlignment="1">
      <alignment horizontal="center" vertical="center"/>
    </xf>
    <xf numFmtId="0" fontId="8" fillId="0" borderId="68" xfId="1" applyFont="1" applyBorder="1" applyAlignment="1">
      <alignment horizontal="left" vertical="center" shrinkToFit="1"/>
    </xf>
    <xf numFmtId="0" fontId="8" fillId="0" borderId="69" xfId="1" applyFont="1" applyBorder="1" applyAlignment="1">
      <alignment horizontal="left" vertical="center" shrinkToFit="1"/>
    </xf>
    <xf numFmtId="0" fontId="8" fillId="0" borderId="70" xfId="1" applyFont="1" applyBorder="1" applyAlignment="1">
      <alignment horizontal="left" vertical="center" shrinkToFit="1"/>
    </xf>
    <xf numFmtId="1" fontId="10" fillId="0" borderId="72" xfId="1" applyNumberFormat="1" applyFont="1" applyBorder="1" applyAlignment="1" applyProtection="1">
      <alignment horizontal="center"/>
      <protection locked="0"/>
    </xf>
    <xf numFmtId="10" fontId="14" fillId="0" borderId="74" xfId="1" applyNumberFormat="1" applyFont="1" applyBorder="1" applyAlignment="1">
      <alignment horizontal="center" vertical="center"/>
    </xf>
    <xf numFmtId="49" fontId="8" fillId="4" borderId="87" xfId="1" applyNumberFormat="1" applyFont="1" applyFill="1" applyBorder="1" applyAlignment="1">
      <alignment horizontal="center" vertical="center"/>
    </xf>
    <xf numFmtId="0" fontId="16" fillId="0" borderId="0" xfId="1" applyFont="1" applyAlignment="1">
      <alignment horizontal="center"/>
    </xf>
    <xf numFmtId="1" fontId="10" fillId="4" borderId="73" xfId="1" applyNumberFormat="1" applyFont="1" applyFill="1" applyBorder="1" applyAlignment="1" applyProtection="1">
      <alignment horizontal="center"/>
      <protection locked="0"/>
    </xf>
    <xf numFmtId="0" fontId="8" fillId="4" borderId="82" xfId="1" applyFont="1" applyFill="1" applyBorder="1" applyAlignment="1">
      <alignment horizontal="left" vertical="center" shrinkToFit="1"/>
    </xf>
    <xf numFmtId="0" fontId="8" fillId="4" borderId="83" xfId="1" applyFont="1" applyFill="1" applyBorder="1" applyAlignment="1">
      <alignment horizontal="left" vertical="center" shrinkToFit="1"/>
    </xf>
    <xf numFmtId="0" fontId="8" fillId="4" borderId="84" xfId="1" applyFont="1" applyFill="1" applyBorder="1" applyAlignment="1">
      <alignment horizontal="left" vertical="center" shrinkToFit="1"/>
    </xf>
    <xf numFmtId="49" fontId="8" fillId="4" borderId="85" xfId="1" applyNumberFormat="1" applyFont="1" applyFill="1" applyBorder="1" applyAlignment="1" applyProtection="1">
      <alignment horizontal="center" vertical="top" shrinkToFit="1"/>
      <protection locked="0"/>
    </xf>
    <xf numFmtId="49" fontId="8" fillId="4" borderId="86" xfId="1" applyNumberFormat="1" applyFont="1" applyFill="1" applyBorder="1" applyAlignment="1" applyProtection="1">
      <alignment horizontal="center" vertical="top" shrinkToFit="1"/>
      <protection locked="0"/>
    </xf>
    <xf numFmtId="49" fontId="8" fillId="0" borderId="0" xfId="1" applyNumberFormat="1" applyFont="1" applyAlignment="1">
      <alignment horizontal="center" vertical="center"/>
    </xf>
    <xf numFmtId="0" fontId="8" fillId="4" borderId="0" xfId="1" applyFont="1" applyFill="1" applyAlignment="1" applyProtection="1">
      <alignment horizontal="center" vertical="center"/>
      <protection locked="0"/>
    </xf>
    <xf numFmtId="0" fontId="8" fillId="4" borderId="0" xfId="1" applyFont="1" applyFill="1" applyAlignment="1">
      <alignment horizontal="center" vertical="center"/>
    </xf>
    <xf numFmtId="0" fontId="8" fillId="4" borderId="0" xfId="1" applyFont="1" applyFill="1" applyAlignment="1">
      <alignment horizontal="left" vertical="center" shrinkToFit="1"/>
    </xf>
    <xf numFmtId="49" fontId="8" fillId="4" borderId="0" xfId="1" applyNumberFormat="1" applyFont="1" applyFill="1" applyAlignment="1" applyProtection="1">
      <alignment horizontal="center" vertical="top" shrinkToFit="1"/>
      <protection locked="0"/>
    </xf>
    <xf numFmtId="49" fontId="8" fillId="0" borderId="0" xfId="1" applyNumberFormat="1" applyFont="1" applyAlignment="1">
      <alignment horizontal="center"/>
    </xf>
    <xf numFmtId="49" fontId="13" fillId="4" borderId="0" xfId="1" applyNumberFormat="1" applyFont="1" applyFill="1" applyAlignment="1">
      <alignment horizontal="center" vertical="center"/>
    </xf>
    <xf numFmtId="49" fontId="8" fillId="4" borderId="0" xfId="1" applyNumberFormat="1" applyFont="1" applyFill="1" applyAlignment="1">
      <alignment horizontal="center" vertical="center"/>
    </xf>
    <xf numFmtId="49" fontId="13" fillId="4" borderId="0" xfId="1" applyNumberFormat="1" applyFont="1" applyFill="1" applyAlignment="1" applyProtection="1">
      <alignment horizontal="center" vertical="center"/>
      <protection locked="0"/>
    </xf>
    <xf numFmtId="49" fontId="5" fillId="0" borderId="0" xfId="1" applyNumberFormat="1" applyFont="1"/>
    <xf numFmtId="0" fontId="17" fillId="0" borderId="0" xfId="0" applyFont="1" applyAlignment="1">
      <alignment horizontal="center" vertical="center" wrapText="1"/>
    </xf>
    <xf numFmtId="0" fontId="17" fillId="0" borderId="0" xfId="0" applyFont="1" applyAlignment="1">
      <alignment horizontal="center" vertical="center" shrinkToFit="1"/>
    </xf>
    <xf numFmtId="0" fontId="17" fillId="0" borderId="0" xfId="0" applyFont="1" applyAlignment="1">
      <alignment vertical="center" shrinkToFit="1"/>
    </xf>
    <xf numFmtId="0" fontId="4" fillId="0" borderId="0" xfId="1" applyFont="1" applyAlignment="1">
      <alignment vertical="center" wrapText="1"/>
    </xf>
    <xf numFmtId="0" fontId="4" fillId="0" borderId="0" xfId="0" applyFont="1" applyAlignment="1">
      <alignment horizontal="center" vertical="center" wrapText="1"/>
    </xf>
    <xf numFmtId="0" fontId="4" fillId="0" borderId="0" xfId="0" applyFont="1" applyAlignment="1">
      <alignment horizontal="center" shrinkToFit="1"/>
    </xf>
    <xf numFmtId="0" fontId="4" fillId="0" borderId="19" xfId="0" applyFont="1" applyBorder="1" applyAlignment="1">
      <alignment horizontal="left" vertical="center" shrinkToFit="1"/>
    </xf>
    <xf numFmtId="0" fontId="4" fillId="0" borderId="0" xfId="0" applyFont="1" applyAlignment="1">
      <alignment vertical="center" shrinkToFit="1"/>
    </xf>
    <xf numFmtId="0" fontId="7" fillId="0" borderId="0" xfId="1" applyFont="1" applyAlignment="1">
      <alignment vertical="center" wrapText="1"/>
    </xf>
    <xf numFmtId="0" fontId="7" fillId="0" borderId="0" xfId="0" applyFont="1" applyAlignment="1">
      <alignment horizontal="center" vertical="center" wrapText="1"/>
    </xf>
    <xf numFmtId="0" fontId="4" fillId="0" borderId="0" xfId="0" applyFont="1" applyAlignment="1" applyProtection="1">
      <alignment horizontal="center" shrinkToFit="1"/>
      <protection locked="0"/>
    </xf>
    <xf numFmtId="0" fontId="4" fillId="0" borderId="29" xfId="0" applyFont="1" applyBorder="1" applyAlignment="1">
      <alignment horizontal="left" vertical="center" shrinkToFit="1"/>
    </xf>
    <xf numFmtId="0" fontId="4" fillId="0" borderId="0" xfId="0" applyFont="1" applyAlignment="1">
      <alignment horizontal="center" vertical="center" shrinkToFit="1"/>
    </xf>
    <xf numFmtId="0" fontId="4" fillId="0" borderId="0" xfId="0" applyFont="1" applyAlignment="1">
      <alignment horizontal="center" vertical="top" wrapText="1"/>
    </xf>
    <xf numFmtId="0" fontId="7" fillId="0" borderId="0" xfId="0" applyFont="1" applyAlignment="1">
      <alignment vertical="center"/>
    </xf>
    <xf numFmtId="0" fontId="0" fillId="0" borderId="0" xfId="0" applyAlignment="1">
      <alignment horizontal="center"/>
    </xf>
    <xf numFmtId="49" fontId="7" fillId="6" borderId="0" xfId="1" applyNumberFormat="1" applyFont="1" applyFill="1"/>
    <xf numFmtId="49" fontId="5" fillId="6" borderId="0" xfId="1" applyNumberFormat="1" applyFont="1" applyFill="1"/>
    <xf numFmtId="49" fontId="7" fillId="7" borderId="0" xfId="1" applyNumberFormat="1" applyFont="1" applyFill="1"/>
    <xf numFmtId="49" fontId="5" fillId="7" borderId="0" xfId="1" applyNumberFormat="1" applyFont="1" applyFill="1"/>
    <xf numFmtId="49" fontId="7" fillId="8" borderId="0" xfId="1" applyNumberFormat="1" applyFont="1" applyFill="1"/>
    <xf numFmtId="49" fontId="5" fillId="8" borderId="0" xfId="1" applyNumberFormat="1" applyFont="1" applyFill="1"/>
    <xf numFmtId="0" fontId="2" fillId="0" borderId="0" xfId="1"/>
    <xf numFmtId="0" fontId="2" fillId="0" borderId="0" xfId="1" applyAlignment="1">
      <alignment horizontal="center"/>
    </xf>
    <xf numFmtId="0" fontId="5" fillId="0" borderId="95" xfId="1" applyFont="1" applyBorder="1" applyAlignment="1" applyProtection="1">
      <alignment horizontal="center" shrinkToFit="1"/>
      <protection locked="0"/>
    </xf>
    <xf numFmtId="14" fontId="5" fillId="0" borderId="95" xfId="1" applyNumberFormat="1" applyFont="1" applyBorder="1" applyAlignment="1" applyProtection="1">
      <alignment horizontal="center" shrinkToFit="1"/>
      <protection locked="0"/>
    </xf>
    <xf numFmtId="0" fontId="5" fillId="0" borderId="99" xfId="1" applyFont="1" applyBorder="1" applyAlignment="1" applyProtection="1">
      <alignment horizontal="center" shrinkToFit="1"/>
      <protection locked="0"/>
    </xf>
    <xf numFmtId="14" fontId="5" fillId="0" borderId="99" xfId="1" applyNumberFormat="1" applyFont="1" applyBorder="1" applyAlignment="1" applyProtection="1">
      <alignment horizontal="center" shrinkToFit="1"/>
      <protection locked="0"/>
    </xf>
    <xf numFmtId="0" fontId="7" fillId="0" borderId="0" xfId="1" applyFont="1"/>
    <xf numFmtId="0" fontId="7" fillId="2" borderId="0" xfId="1" applyFont="1" applyFill="1"/>
    <xf numFmtId="0" fontId="17" fillId="0" borderId="0" xfId="0" applyFont="1" applyAlignment="1">
      <alignment shrinkToFit="1"/>
    </xf>
    <xf numFmtId="0" fontId="19" fillId="0" borderId="0" xfId="1" applyFont="1" applyAlignment="1">
      <alignment horizontal="center" vertical="center"/>
    </xf>
    <xf numFmtId="0" fontId="7" fillId="0" borderId="0" xfId="1" applyFont="1" applyAlignment="1">
      <alignment horizontal="center" vertical="center"/>
    </xf>
    <xf numFmtId="0" fontId="19" fillId="0" borderId="0" xfId="1" applyFont="1"/>
    <xf numFmtId="0" fontId="15" fillId="0" borderId="95" xfId="1" applyFont="1" applyBorder="1" applyAlignment="1" applyProtection="1">
      <alignment horizontal="center" shrinkToFit="1"/>
      <protection locked="0"/>
    </xf>
    <xf numFmtId="14" fontId="15" fillId="0" borderId="95" xfId="1" applyNumberFormat="1" applyFont="1" applyBorder="1" applyAlignment="1" applyProtection="1">
      <alignment horizontal="center" shrinkToFit="1"/>
      <protection locked="0"/>
    </xf>
    <xf numFmtId="0" fontId="15" fillId="0" borderId="99" xfId="1" applyFont="1" applyBorder="1" applyAlignment="1" applyProtection="1">
      <alignment horizontal="center" shrinkToFit="1"/>
      <protection locked="0"/>
    </xf>
    <xf numFmtId="14" fontId="15" fillId="0" borderId="99" xfId="1" applyNumberFormat="1" applyFont="1" applyBorder="1" applyAlignment="1" applyProtection="1">
      <alignment horizontal="center" shrinkToFit="1"/>
      <protection locked="0"/>
    </xf>
    <xf numFmtId="14" fontId="17" fillId="2" borderId="15" xfId="1" applyNumberFormat="1" applyFont="1" applyFill="1" applyBorder="1" applyAlignment="1">
      <alignment horizontal="center" vertical="center" wrapText="1"/>
    </xf>
    <xf numFmtId="0" fontId="5" fillId="2" borderId="67" xfId="1" applyFont="1" applyFill="1" applyBorder="1" applyAlignment="1">
      <alignment horizontal="center" vertical="center" wrapText="1"/>
    </xf>
    <xf numFmtId="0" fontId="2" fillId="0" borderId="0" xfId="1" applyAlignment="1">
      <alignment horizontal="center" vertical="center" shrinkToFit="1"/>
    </xf>
    <xf numFmtId="0" fontId="2" fillId="0" borderId="2" xfId="1" applyBorder="1" applyAlignment="1">
      <alignment horizontal="center" vertical="center" shrinkToFit="1"/>
    </xf>
    <xf numFmtId="0" fontId="9" fillId="0" borderId="2" xfId="1" applyFont="1" applyBorder="1" applyAlignment="1">
      <alignment horizontal="center" vertical="center" shrinkToFit="1"/>
    </xf>
    <xf numFmtId="0" fontId="20" fillId="0" borderId="0" xfId="1" applyFont="1" applyAlignment="1">
      <alignment horizontal="center" vertical="center" shrinkToFit="1"/>
    </xf>
    <xf numFmtId="0" fontId="20" fillId="2" borderId="2" xfId="1" applyFont="1" applyFill="1" applyBorder="1" applyAlignment="1">
      <alignment horizontal="center" vertical="center" shrinkToFit="1"/>
    </xf>
    <xf numFmtId="0" fontId="4" fillId="0" borderId="0" xfId="1" applyFont="1"/>
    <xf numFmtId="0" fontId="21" fillId="0" borderId="0" xfId="1" applyFont="1" applyAlignment="1">
      <alignment vertical="center"/>
    </xf>
    <xf numFmtId="0" fontId="22" fillId="0" borderId="0" xfId="1" applyFont="1" applyAlignment="1">
      <alignment vertical="center"/>
    </xf>
    <xf numFmtId="0" fontId="8" fillId="0" borderId="82" xfId="1" applyFont="1" applyBorder="1" applyAlignment="1">
      <alignment horizontal="left" vertical="center" shrinkToFit="1"/>
    </xf>
    <xf numFmtId="0" fontId="8" fillId="0" borderId="83" xfId="1" applyFont="1" applyBorder="1" applyAlignment="1">
      <alignment horizontal="left" vertical="center" shrinkToFit="1"/>
    </xf>
    <xf numFmtId="0" fontId="8" fillId="0" borderId="84" xfId="1" applyFont="1" applyBorder="1" applyAlignment="1">
      <alignment horizontal="left" vertical="center" shrinkToFit="1"/>
    </xf>
    <xf numFmtId="49" fontId="8" fillId="0" borderId="85" xfId="1" applyNumberFormat="1" applyFont="1" applyBorder="1" applyAlignment="1" applyProtection="1">
      <alignment horizontal="center" vertical="top" shrinkToFit="1"/>
      <protection locked="0"/>
    </xf>
    <xf numFmtId="49" fontId="8" fillId="0" borderId="86" xfId="1" applyNumberFormat="1" applyFont="1" applyBorder="1" applyAlignment="1" applyProtection="1">
      <alignment horizontal="center" vertical="top" shrinkToFit="1"/>
      <protection locked="0"/>
    </xf>
    <xf numFmtId="1" fontId="10" fillId="0" borderId="73" xfId="1" applyNumberFormat="1" applyFont="1" applyBorder="1" applyAlignment="1" applyProtection="1">
      <alignment horizontal="center"/>
      <protection locked="0"/>
    </xf>
    <xf numFmtId="49" fontId="8" fillId="0" borderId="31" xfId="1" applyNumberFormat="1" applyFont="1" applyBorder="1" applyAlignment="1" applyProtection="1">
      <alignment horizontal="center" vertical="top" shrinkToFit="1"/>
      <protection locked="0"/>
    </xf>
    <xf numFmtId="1" fontId="10" fillId="0" borderId="42" xfId="1" applyNumberFormat="1" applyFont="1" applyBorder="1" applyAlignment="1" applyProtection="1">
      <alignment horizontal="center"/>
      <protection locked="0"/>
    </xf>
    <xf numFmtId="0" fontId="8" fillId="0" borderId="0" xfId="1" applyFont="1"/>
    <xf numFmtId="0" fontId="7" fillId="0" borderId="0" xfId="0" applyFont="1" applyAlignment="1">
      <alignment vertical="center" wrapText="1"/>
    </xf>
    <xf numFmtId="0" fontId="7" fillId="2" borderId="2" xfId="0" applyFont="1" applyFill="1" applyBorder="1" applyAlignment="1">
      <alignment horizontal="center" vertical="center" shrinkToFit="1"/>
    </xf>
    <xf numFmtId="0" fontId="7" fillId="0" borderId="0" xfId="0" applyFont="1" applyAlignment="1">
      <alignment shrinkToFit="1"/>
    </xf>
    <xf numFmtId="0" fontId="9" fillId="0" borderId="0" xfId="0" applyFont="1" applyAlignment="1">
      <alignment vertical="center" shrinkToFit="1"/>
    </xf>
    <xf numFmtId="0" fontId="9" fillId="0" borderId="0" xfId="0" applyFont="1" applyAlignment="1">
      <alignment horizontal="center" vertical="center" shrinkToFit="1"/>
    </xf>
    <xf numFmtId="0" fontId="3" fillId="0" borderId="0" xfId="0" applyFont="1" applyAlignment="1">
      <alignment vertical="center" wrapText="1"/>
    </xf>
    <xf numFmtId="0" fontId="3" fillId="0" borderId="0" xfId="0" applyFont="1" applyAlignment="1">
      <alignment horizontal="center" vertical="center" wrapText="1"/>
    </xf>
    <xf numFmtId="0" fontId="23" fillId="0" borderId="0" xfId="0" applyFont="1" applyAlignment="1">
      <alignment horizontal="center" vertical="center" wrapText="1"/>
    </xf>
    <xf numFmtId="0" fontId="23" fillId="0" borderId="0" xfId="0" applyFont="1" applyAlignment="1">
      <alignment vertical="center" shrinkToFit="1"/>
    </xf>
    <xf numFmtId="49" fontId="5" fillId="0" borderId="0" xfId="0" applyNumberFormat="1" applyFont="1" applyAlignment="1">
      <alignment horizontal="center" vertical="center" wrapText="1"/>
    </xf>
    <xf numFmtId="0" fontId="23" fillId="0" borderId="0" xfId="0" applyFont="1" applyAlignment="1">
      <alignment horizontal="center" vertical="center" shrinkToFit="1"/>
    </xf>
    <xf numFmtId="49" fontId="23" fillId="0" borderId="0" xfId="0" applyNumberFormat="1" applyFont="1" applyAlignment="1">
      <alignment horizontal="center" vertical="center" wrapText="1"/>
    </xf>
    <xf numFmtId="0" fontId="23" fillId="0" borderId="1" xfId="0" applyFont="1" applyBorder="1" applyAlignment="1">
      <alignment horizontal="center" vertical="center" shrinkToFit="1"/>
    </xf>
    <xf numFmtId="0" fontId="0" fillId="0" borderId="1" xfId="0" applyBorder="1" applyAlignment="1">
      <alignment horizontal="center" vertical="center" wrapText="1"/>
    </xf>
    <xf numFmtId="0" fontId="20" fillId="0" borderId="105" xfId="0" applyFont="1" applyBorder="1" applyAlignment="1">
      <alignment horizontal="left" vertical="center" shrinkToFit="1"/>
    </xf>
    <xf numFmtId="0" fontId="20" fillId="0" borderId="69" xfId="0" applyFont="1" applyBorder="1" applyAlignment="1">
      <alignment horizontal="left" vertical="center" shrinkToFit="1"/>
    </xf>
    <xf numFmtId="0" fontId="20" fillId="0" borderId="70" xfId="0" applyFont="1" applyBorder="1" applyAlignment="1">
      <alignment horizontal="left" vertical="center" shrinkToFit="1"/>
    </xf>
    <xf numFmtId="0" fontId="19" fillId="0" borderId="0" xfId="0" applyFont="1" applyAlignment="1">
      <alignment horizontal="center" vertical="center" shrinkToFit="1"/>
    </xf>
    <xf numFmtId="0" fontId="2" fillId="0" borderId="0" xfId="0" applyFont="1" applyAlignment="1">
      <alignment horizontal="center" wrapText="1"/>
    </xf>
    <xf numFmtId="49" fontId="3" fillId="0" borderId="0" xfId="0" applyNumberFormat="1" applyFont="1" applyAlignment="1">
      <alignment horizontal="center" vertical="center" wrapText="1"/>
    </xf>
    <xf numFmtId="0" fontId="20" fillId="0" borderId="93" xfId="0" applyFont="1" applyBorder="1" applyAlignment="1">
      <alignment horizontal="left" vertical="center" shrinkToFit="1"/>
    </xf>
    <xf numFmtId="0" fontId="20" fillId="0" borderId="1" xfId="0" applyFont="1" applyBorder="1" applyAlignment="1">
      <alignment horizontal="left" vertical="center" shrinkToFit="1"/>
    </xf>
    <xf numFmtId="0" fontId="20" fillId="0" borderId="28" xfId="0" applyFont="1" applyBorder="1" applyAlignment="1">
      <alignment horizontal="left" vertical="center" shrinkToFit="1"/>
    </xf>
    <xf numFmtId="0" fontId="20" fillId="0" borderId="47" xfId="0" applyFont="1" applyBorder="1" applyAlignment="1">
      <alignment horizontal="left" vertical="center" shrinkToFit="1"/>
    </xf>
    <xf numFmtId="0" fontId="20" fillId="0" borderId="37" xfId="0" applyFont="1" applyBorder="1" applyAlignment="1">
      <alignment horizontal="left" vertical="center" shrinkToFit="1"/>
    </xf>
    <xf numFmtId="0" fontId="20" fillId="0" borderId="38" xfId="0" applyFont="1" applyBorder="1" applyAlignment="1">
      <alignment horizontal="left" vertical="center" shrinkToFit="1"/>
    </xf>
    <xf numFmtId="0" fontId="26" fillId="0" borderId="36" xfId="0" applyFont="1" applyBorder="1" applyAlignment="1" applyProtection="1">
      <alignment horizontal="center" vertical="center" shrinkToFit="1"/>
      <protection locked="0"/>
    </xf>
    <xf numFmtId="0" fontId="2" fillId="0" borderId="0" xfId="0" applyFont="1" applyAlignment="1">
      <alignment horizontal="center" vertical="top" shrinkToFit="1"/>
    </xf>
    <xf numFmtId="49" fontId="7" fillId="0" borderId="0" xfId="0" applyNumberFormat="1" applyFont="1" applyAlignment="1">
      <alignment horizontal="center" shrinkToFit="1"/>
    </xf>
    <xf numFmtId="0" fontId="7" fillId="0" borderId="0" xfId="0" applyFont="1" applyAlignment="1">
      <alignment horizontal="center" shrinkToFit="1"/>
    </xf>
    <xf numFmtId="0" fontId="20" fillId="0" borderId="104" xfId="0" applyFont="1" applyBorder="1" applyAlignment="1">
      <alignment horizontal="left" vertical="center" shrinkToFit="1"/>
    </xf>
    <xf numFmtId="0" fontId="20" fillId="0" borderId="83" xfId="0" applyFont="1" applyBorder="1" applyAlignment="1">
      <alignment horizontal="left" vertical="center" shrinkToFit="1"/>
    </xf>
    <xf numFmtId="0" fontId="20" fillId="0" borderId="84" xfId="0" applyFont="1" applyBorder="1" applyAlignment="1">
      <alignment horizontal="left" vertical="center" shrinkToFit="1"/>
    </xf>
    <xf numFmtId="0" fontId="27" fillId="0" borderId="0" xfId="0" applyFont="1" applyAlignment="1">
      <alignment horizontal="left" shrinkToFit="1"/>
    </xf>
    <xf numFmtId="0" fontId="2" fillId="0" borderId="19" xfId="0" applyFont="1" applyBorder="1" applyAlignment="1">
      <alignment horizontal="center" vertical="top" shrinkToFit="1"/>
    </xf>
    <xf numFmtId="49" fontId="7" fillId="0" borderId="69" xfId="0" applyNumberFormat="1" applyFont="1" applyBorder="1" applyAlignment="1">
      <alignment horizontal="center" vertical="center" shrinkToFit="1"/>
    </xf>
    <xf numFmtId="0" fontId="7" fillId="0" borderId="69" xfId="0" applyFont="1" applyBorder="1" applyAlignment="1">
      <alignment horizontal="center" vertical="center" wrapText="1"/>
    </xf>
    <xf numFmtId="0" fontId="7" fillId="0" borderId="69" xfId="0" applyFont="1" applyBorder="1" applyAlignment="1">
      <alignment horizontal="center" vertical="center" shrinkToFit="1"/>
    </xf>
    <xf numFmtId="0" fontId="2" fillId="0" borderId="69" xfId="0" applyFont="1" applyBorder="1" applyAlignment="1">
      <alignment horizontal="left" shrinkToFit="1"/>
    </xf>
    <xf numFmtId="0" fontId="7" fillId="0" borderId="0" xfId="0" applyFont="1" applyAlignment="1">
      <alignment horizontal="left" shrinkToFit="1"/>
    </xf>
    <xf numFmtId="0" fontId="20" fillId="0" borderId="0" xfId="0" applyFont="1" applyAlignment="1">
      <alignment horizontal="center" vertical="center" shrinkToFit="1"/>
    </xf>
    <xf numFmtId="0" fontId="7" fillId="0" borderId="0" xfId="0" applyFont="1" applyAlignment="1">
      <alignment horizontal="center" wrapText="1"/>
    </xf>
    <xf numFmtId="0" fontId="7" fillId="0" borderId="0" xfId="0" applyFont="1" applyAlignment="1">
      <alignment horizontal="center" vertical="center" shrinkToFit="1"/>
    </xf>
    <xf numFmtId="0" fontId="2" fillId="0" borderId="0" xfId="0" applyFont="1" applyAlignment="1">
      <alignment horizontal="left" shrinkToFit="1"/>
    </xf>
    <xf numFmtId="0" fontId="28" fillId="0" borderId="94" xfId="0" applyFont="1" applyBorder="1" applyAlignment="1" applyProtection="1">
      <alignment horizontal="center" vertical="center" shrinkToFit="1"/>
      <protection locked="0"/>
    </xf>
    <xf numFmtId="0" fontId="2" fillId="0" borderId="1" xfId="0" applyFont="1" applyBorder="1" applyAlignment="1">
      <alignment horizontal="left" shrinkToFit="1"/>
    </xf>
    <xf numFmtId="0" fontId="2" fillId="0" borderId="0" xfId="0" applyFont="1" applyAlignment="1">
      <alignment horizontal="center" shrinkToFit="1"/>
    </xf>
    <xf numFmtId="0" fontId="2" fillId="0" borderId="19" xfId="0" applyFont="1" applyBorder="1" applyAlignment="1">
      <alignment horizontal="center" shrinkToFit="1"/>
    </xf>
    <xf numFmtId="0" fontId="29" fillId="0" borderId="94" xfId="0" applyFont="1" applyBorder="1" applyAlignment="1">
      <alignment horizontal="center" vertical="center" shrinkToFit="1"/>
    </xf>
    <xf numFmtId="0" fontId="7" fillId="0" borderId="0" xfId="0" applyFont="1" applyAlignment="1">
      <alignment horizontal="center" vertical="top" shrinkToFit="1"/>
    </xf>
    <xf numFmtId="0" fontId="19" fillId="0" borderId="19" xfId="0" applyFont="1" applyBorder="1" applyAlignment="1">
      <alignment horizontal="center" vertical="center" shrinkToFit="1"/>
    </xf>
    <xf numFmtId="49" fontId="20" fillId="0" borderId="0" xfId="0" applyNumberFormat="1" applyFont="1" applyAlignment="1">
      <alignment horizontal="center" vertical="center" shrinkToFit="1"/>
    </xf>
    <xf numFmtId="0" fontId="27" fillId="0" borderId="22" xfId="0" applyFont="1" applyBorder="1" applyAlignment="1">
      <alignment horizontal="left" shrinkToFit="1"/>
    </xf>
    <xf numFmtId="0" fontId="20" fillId="0" borderId="0" xfId="0" applyFont="1" applyAlignment="1">
      <alignment horizontal="left" vertical="center" shrinkToFit="1"/>
    </xf>
    <xf numFmtId="0" fontId="26" fillId="0" borderId="0" xfId="0" applyFont="1" applyAlignment="1" applyProtection="1">
      <alignment horizontal="center" vertical="center" shrinkToFit="1"/>
      <protection locked="0"/>
    </xf>
    <xf numFmtId="0" fontId="7" fillId="0" borderId="0" xfId="0" applyFont="1" applyAlignment="1" applyProtection="1">
      <alignment horizontal="center" vertical="center" shrinkToFit="1"/>
      <protection locked="0"/>
    </xf>
    <xf numFmtId="0" fontId="27" fillId="0" borderId="0" xfId="0" applyFont="1" applyAlignment="1" applyProtection="1">
      <alignment horizontal="left" shrinkToFit="1"/>
      <protection locked="0"/>
    </xf>
    <xf numFmtId="0" fontId="2" fillId="0" borderId="0" xfId="0" applyFont="1" applyAlignment="1" applyProtection="1">
      <alignment horizontal="center" vertical="top" shrinkToFit="1"/>
      <protection locked="0"/>
    </xf>
    <xf numFmtId="0" fontId="7" fillId="0" borderId="0" xfId="0" applyFont="1" applyAlignment="1">
      <alignment vertical="center" shrinkToFit="1"/>
    </xf>
    <xf numFmtId="0" fontId="7" fillId="0" borderId="0" xfId="0" applyFont="1" applyAlignment="1">
      <alignment vertical="top" shrinkToFit="1"/>
    </xf>
    <xf numFmtId="0" fontId="17" fillId="2" borderId="89" xfId="0" applyFont="1" applyFill="1" applyBorder="1" applyAlignment="1">
      <alignment horizontal="center" vertical="center" wrapText="1"/>
    </xf>
    <xf numFmtId="0" fontId="17" fillId="2" borderId="91" xfId="0" applyFont="1" applyFill="1" applyBorder="1" applyAlignment="1">
      <alignment horizontal="left" vertical="center" shrinkToFit="1"/>
    </xf>
    <xf numFmtId="0" fontId="17" fillId="2" borderId="89" xfId="0" applyFont="1" applyFill="1" applyBorder="1" applyAlignment="1" applyProtection="1">
      <alignment vertical="center" wrapText="1"/>
      <protection locked="0"/>
    </xf>
    <xf numFmtId="0" fontId="4" fillId="0" borderId="0" xfId="0" applyFont="1" applyAlignment="1">
      <alignment vertical="center" wrapText="1"/>
    </xf>
    <xf numFmtId="0" fontId="2" fillId="0" borderId="94" xfId="0" applyFont="1" applyBorder="1" applyAlignment="1">
      <alignment horizontal="center" vertical="top" shrinkToFit="1"/>
    </xf>
    <xf numFmtId="0" fontId="2" fillId="0" borderId="1" xfId="0" applyFont="1" applyBorder="1" applyAlignment="1">
      <alignment horizontal="left" vertical="top" shrinkToFit="1"/>
    </xf>
    <xf numFmtId="0" fontId="7" fillId="0" borderId="0" xfId="0" applyFont="1" applyAlignment="1" applyProtection="1">
      <alignment vertical="center"/>
      <protection locked="0"/>
    </xf>
    <xf numFmtId="49" fontId="8" fillId="0" borderId="0" xfId="1" applyNumberFormat="1" applyFont="1" applyAlignment="1">
      <alignment horizontal="left" vertical="center"/>
    </xf>
    <xf numFmtId="0" fontId="8" fillId="0" borderId="0" xfId="1" applyFont="1" applyAlignment="1">
      <alignment horizontal="left" vertical="center"/>
    </xf>
    <xf numFmtId="0" fontId="7" fillId="2" borderId="0" xfId="0" applyFont="1" applyFill="1" applyAlignment="1">
      <alignment horizontal="center" vertical="center" wrapText="1"/>
    </xf>
    <xf numFmtId="0" fontId="7" fillId="2" borderId="0" xfId="0" applyFont="1" applyFill="1" applyAlignment="1">
      <alignment vertical="center" wrapText="1"/>
    </xf>
    <xf numFmtId="0" fontId="17" fillId="2" borderId="90" xfId="0" applyFont="1" applyFill="1" applyBorder="1" applyAlignment="1" applyProtection="1">
      <alignment vertical="center" wrapText="1"/>
      <protection locked="0"/>
    </xf>
    <xf numFmtId="49" fontId="17" fillId="0" borderId="0" xfId="0" applyNumberFormat="1" applyFont="1" applyAlignment="1">
      <alignment horizontal="center" vertical="center" shrinkToFit="1"/>
    </xf>
    <xf numFmtId="0" fontId="7" fillId="0" borderId="37" xfId="0" applyFont="1" applyBorder="1" applyAlignment="1">
      <alignment horizontal="center" shrinkToFit="1"/>
    </xf>
    <xf numFmtId="0" fontId="32" fillId="0" borderId="0" xfId="0" applyFont="1" applyAlignment="1" applyProtection="1">
      <alignment horizontal="center" vertical="center" shrinkToFit="1"/>
      <protection locked="0"/>
    </xf>
    <xf numFmtId="49" fontId="7" fillId="0" borderId="0" xfId="0" applyNumberFormat="1" applyFont="1" applyAlignment="1">
      <alignment shrinkToFit="1"/>
    </xf>
    <xf numFmtId="0" fontId="19" fillId="0" borderId="22" xfId="0" applyFont="1" applyBorder="1" applyAlignment="1">
      <alignment horizontal="left" vertical="center" shrinkToFit="1"/>
    </xf>
    <xf numFmtId="0" fontId="7" fillId="0" borderId="84" xfId="0" applyFont="1" applyBorder="1" applyAlignment="1">
      <alignment horizontal="left" vertical="top" shrinkToFit="1"/>
    </xf>
    <xf numFmtId="0" fontId="7" fillId="0" borderId="83" xfId="0" applyFont="1" applyBorder="1" applyAlignment="1">
      <alignment horizontal="left" vertical="top" shrinkToFit="1"/>
    </xf>
    <xf numFmtId="0" fontId="7" fillId="0" borderId="104" xfId="0" applyFont="1" applyBorder="1" applyAlignment="1">
      <alignment horizontal="left" vertical="top" shrinkToFit="1"/>
    </xf>
    <xf numFmtId="0" fontId="2" fillId="0" borderId="0" xfId="0" applyFont="1" applyAlignment="1">
      <alignment horizontal="center" vertical="top" wrapText="1"/>
    </xf>
    <xf numFmtId="0" fontId="32" fillId="0" borderId="36" xfId="0" applyFont="1" applyBorder="1" applyAlignment="1" applyProtection="1">
      <alignment horizontal="left" shrinkToFit="1"/>
      <protection locked="0"/>
    </xf>
    <xf numFmtId="0" fontId="7" fillId="0" borderId="38" xfId="0" applyFont="1" applyBorder="1" applyAlignment="1">
      <alignment horizontal="left" shrinkToFit="1"/>
    </xf>
    <xf numFmtId="0" fontId="7" fillId="0" borderId="37" xfId="0" applyFont="1" applyBorder="1" applyAlignment="1">
      <alignment horizontal="left" shrinkToFit="1"/>
    </xf>
    <xf numFmtId="0" fontId="7" fillId="0" borderId="47" xfId="0" applyFont="1" applyBorder="1" applyAlignment="1">
      <alignment horizontal="left" shrinkToFit="1"/>
    </xf>
    <xf numFmtId="0" fontId="2" fillId="2" borderId="28" xfId="0" applyFont="1" applyFill="1" applyBorder="1" applyAlignment="1">
      <alignment horizontal="left" vertical="top" shrinkToFit="1"/>
    </xf>
    <xf numFmtId="0" fontId="2" fillId="2" borderId="1" xfId="0" applyFont="1" applyFill="1" applyBorder="1" applyAlignment="1">
      <alignment horizontal="left" vertical="top" shrinkToFit="1"/>
    </xf>
    <xf numFmtId="0" fontId="2" fillId="2" borderId="93" xfId="0" applyFont="1" applyFill="1" applyBorder="1" applyAlignment="1">
      <alignment horizontal="left" vertical="top" shrinkToFit="1"/>
    </xf>
    <xf numFmtId="0" fontId="19" fillId="0" borderId="0" xfId="0" applyFont="1" applyAlignment="1">
      <alignment horizontal="center" vertical="center" wrapText="1"/>
    </xf>
    <xf numFmtId="0" fontId="20" fillId="0" borderId="0" xfId="0" applyFont="1" applyAlignment="1">
      <alignment horizontal="center" shrinkToFit="1"/>
    </xf>
    <xf numFmtId="0" fontId="2" fillId="2" borderId="70" xfId="0" applyFont="1" applyFill="1" applyBorder="1" applyAlignment="1">
      <alignment horizontal="left" shrinkToFit="1"/>
    </xf>
    <xf numFmtId="0" fontId="2" fillId="2" borderId="69" xfId="0" applyFont="1" applyFill="1" applyBorder="1" applyAlignment="1">
      <alignment horizontal="left" shrinkToFit="1"/>
    </xf>
    <xf numFmtId="0" fontId="2" fillId="2" borderId="105" xfId="0" applyFont="1" applyFill="1" applyBorder="1" applyAlignment="1">
      <alignment horizontal="left" shrinkToFit="1"/>
    </xf>
    <xf numFmtId="0" fontId="32" fillId="0" borderId="94" xfId="0" applyFont="1" applyBorder="1" applyAlignment="1" applyProtection="1">
      <alignment horizontal="center" shrinkToFit="1"/>
      <protection locked="0"/>
    </xf>
    <xf numFmtId="0" fontId="19" fillId="0" borderId="0" xfId="0" applyFont="1" applyAlignment="1">
      <alignment horizontal="left" vertical="center" shrinkToFit="1"/>
    </xf>
    <xf numFmtId="0" fontId="7" fillId="0" borderId="1" xfId="0" applyFont="1" applyBorder="1" applyAlignment="1">
      <alignment horizontal="left" shrinkToFit="1"/>
    </xf>
    <xf numFmtId="0" fontId="7" fillId="0" borderId="69" xfId="0" applyFont="1" applyBorder="1" applyAlignment="1">
      <alignment horizontal="left" shrinkToFit="1"/>
    </xf>
    <xf numFmtId="0" fontId="7" fillId="0" borderId="94" xfId="0" applyFont="1" applyBorder="1" applyAlignment="1">
      <alignment horizontal="center" vertical="top" shrinkToFit="1"/>
    </xf>
    <xf numFmtId="0" fontId="20" fillId="0" borderId="0" xfId="0" applyFont="1" applyAlignment="1">
      <alignment horizontal="center" vertical="top" shrinkToFit="1"/>
    </xf>
    <xf numFmtId="0" fontId="2" fillId="0" borderId="28" xfId="0" applyFont="1" applyBorder="1" applyAlignment="1">
      <alignment horizontal="left" vertical="top" shrinkToFit="1"/>
    </xf>
    <xf numFmtId="0" fontId="2" fillId="0" borderId="93" xfId="0" applyFont="1" applyBorder="1" applyAlignment="1">
      <alignment horizontal="left" vertical="top" shrinkToFit="1"/>
    </xf>
    <xf numFmtId="0" fontId="7" fillId="0" borderId="94" xfId="0" applyFont="1" applyBorder="1" applyAlignment="1">
      <alignment horizontal="center" shrinkToFit="1"/>
    </xf>
    <xf numFmtId="49" fontId="20" fillId="0" borderId="0" xfId="0" applyNumberFormat="1" applyFont="1" applyAlignment="1">
      <alignment horizontal="center" shrinkToFit="1"/>
    </xf>
    <xf numFmtId="0" fontId="20" fillId="0" borderId="0" xfId="0" applyFont="1" applyAlignment="1">
      <alignment horizontal="center" wrapText="1"/>
    </xf>
    <xf numFmtId="0" fontId="2" fillId="0" borderId="70" xfId="0" applyFont="1" applyBorder="1" applyAlignment="1">
      <alignment horizontal="left" shrinkToFit="1"/>
    </xf>
    <xf numFmtId="0" fontId="2" fillId="0" borderId="105" xfId="0" applyFont="1" applyBorder="1" applyAlignment="1">
      <alignment horizontal="left" shrinkToFit="1"/>
    </xf>
    <xf numFmtId="49" fontId="7" fillId="0" borderId="0" xfId="0" applyNumberFormat="1" applyFont="1" applyAlignment="1">
      <alignment wrapText="1"/>
    </xf>
    <xf numFmtId="0" fontId="19" fillId="0" borderId="0" xfId="0" applyFont="1" applyAlignment="1">
      <alignment horizontal="center" shrinkToFit="1"/>
    </xf>
    <xf numFmtId="0" fontId="19" fillId="0" borderId="94" xfId="0" applyFont="1" applyBorder="1" applyAlignment="1">
      <alignment horizontal="center" shrinkToFit="1"/>
    </xf>
    <xf numFmtId="0" fontId="19" fillId="0" borderId="94" xfId="0" applyFont="1" applyBorder="1" applyAlignment="1">
      <alignment horizontal="center" vertical="top" shrinkToFit="1"/>
    </xf>
    <xf numFmtId="0" fontId="19" fillId="0" borderId="0" xfId="0" applyFont="1" applyAlignment="1">
      <alignment horizontal="center" vertical="top" shrinkToFit="1"/>
    </xf>
    <xf numFmtId="0" fontId="7" fillId="0" borderId="28" xfId="0" applyFont="1" applyBorder="1" applyAlignment="1">
      <alignment horizontal="left" vertical="top" shrinkToFit="1"/>
    </xf>
    <xf numFmtId="0" fontId="7" fillId="0" borderId="70" xfId="0" applyFont="1" applyBorder="1" applyAlignment="1">
      <alignment horizontal="left" shrinkToFit="1"/>
    </xf>
    <xf numFmtId="0" fontId="27" fillId="0" borderId="94" xfId="0" applyFont="1" applyBorder="1" applyAlignment="1" applyProtection="1">
      <alignment horizontal="center" shrinkToFit="1"/>
      <protection locked="0"/>
    </xf>
    <xf numFmtId="0" fontId="7" fillId="2" borderId="84" xfId="0" applyFont="1" applyFill="1" applyBorder="1" applyAlignment="1">
      <alignment horizontal="left" vertical="top" shrinkToFit="1"/>
    </xf>
    <xf numFmtId="0" fontId="7" fillId="2" borderId="83" xfId="0" applyFont="1" applyFill="1" applyBorder="1" applyAlignment="1">
      <alignment horizontal="left" vertical="top" shrinkToFit="1"/>
    </xf>
    <xf numFmtId="0" fontId="7" fillId="2" borderId="104" xfId="0" applyFont="1" applyFill="1" applyBorder="1" applyAlignment="1">
      <alignment horizontal="left" vertical="top" shrinkToFit="1"/>
    </xf>
    <xf numFmtId="0" fontId="7" fillId="2" borderId="38" xfId="0" applyFont="1" applyFill="1" applyBorder="1" applyAlignment="1">
      <alignment horizontal="left" shrinkToFit="1"/>
    </xf>
    <xf numFmtId="0" fontId="7" fillId="2" borderId="37" xfId="0" applyFont="1" applyFill="1" applyBorder="1" applyAlignment="1">
      <alignment horizontal="left" shrinkToFit="1"/>
    </xf>
    <xf numFmtId="0" fontId="7" fillId="2" borderId="47" xfId="0" applyFont="1" applyFill="1" applyBorder="1" applyAlignment="1">
      <alignment horizontal="left" shrinkToFit="1"/>
    </xf>
    <xf numFmtId="0" fontId="8" fillId="10" borderId="36" xfId="1" applyFont="1" applyFill="1" applyBorder="1" applyAlignment="1">
      <alignment horizontal="left" vertical="center" shrinkToFit="1"/>
    </xf>
    <xf numFmtId="0" fontId="8" fillId="10" borderId="37" xfId="1" applyFont="1" applyFill="1" applyBorder="1" applyAlignment="1">
      <alignment horizontal="left" vertical="center" shrinkToFit="1"/>
    </xf>
    <xf numFmtId="0" fontId="8" fillId="10" borderId="38" xfId="1" applyFont="1" applyFill="1" applyBorder="1" applyAlignment="1">
      <alignment horizontal="left" vertical="center" shrinkToFit="1"/>
    </xf>
    <xf numFmtId="1" fontId="10" fillId="10" borderId="39" xfId="1" applyNumberFormat="1" applyFont="1" applyFill="1" applyBorder="1" applyAlignment="1" applyProtection="1">
      <alignment horizontal="center"/>
      <protection locked="0"/>
    </xf>
    <xf numFmtId="1" fontId="10" fillId="10" borderId="41" xfId="1" applyNumberFormat="1" applyFont="1" applyFill="1" applyBorder="1" applyAlignment="1" applyProtection="1">
      <alignment horizontal="center"/>
      <protection locked="0"/>
    </xf>
    <xf numFmtId="0" fontId="8" fillId="10" borderId="27" xfId="1" applyFont="1" applyFill="1" applyBorder="1" applyAlignment="1">
      <alignment horizontal="left" vertical="center" shrinkToFit="1"/>
    </xf>
    <xf numFmtId="0" fontId="8" fillId="10" borderId="1" xfId="1" applyFont="1" applyFill="1" applyBorder="1" applyAlignment="1">
      <alignment horizontal="left" vertical="center" shrinkToFit="1"/>
    </xf>
    <xf numFmtId="0" fontId="8" fillId="10" borderId="28" xfId="1" applyFont="1" applyFill="1" applyBorder="1" applyAlignment="1">
      <alignment horizontal="left" vertical="center" shrinkToFit="1"/>
    </xf>
    <xf numFmtId="49" fontId="8" fillId="10" borderId="45" xfId="1" applyNumberFormat="1" applyFont="1" applyFill="1" applyBorder="1" applyAlignment="1" applyProtection="1">
      <alignment horizontal="center" vertical="top" shrinkToFit="1"/>
      <protection locked="0"/>
    </xf>
    <xf numFmtId="49" fontId="8" fillId="10" borderId="30" xfId="1" applyNumberFormat="1" applyFont="1" applyFill="1" applyBorder="1" applyAlignment="1" applyProtection="1">
      <alignment horizontal="center" vertical="top" shrinkToFit="1"/>
      <protection locked="0"/>
    </xf>
    <xf numFmtId="1" fontId="10" fillId="10" borderId="21" xfId="1" applyNumberFormat="1" applyFont="1" applyFill="1" applyBorder="1" applyAlignment="1" applyProtection="1">
      <alignment horizontal="center"/>
      <protection locked="0"/>
    </xf>
    <xf numFmtId="49" fontId="8" fillId="10" borderId="31" xfId="1" applyNumberFormat="1" applyFont="1" applyFill="1" applyBorder="1" applyAlignment="1" applyProtection="1">
      <alignment horizontal="center" vertical="top" shrinkToFit="1"/>
      <protection locked="0"/>
    </xf>
    <xf numFmtId="1" fontId="10" fillId="10" borderId="42" xfId="1" applyNumberFormat="1" applyFont="1" applyFill="1" applyBorder="1" applyAlignment="1" applyProtection="1">
      <alignment horizontal="center"/>
      <protection locked="0"/>
    </xf>
    <xf numFmtId="10" fontId="8" fillId="10" borderId="32" xfId="1" applyNumberFormat="1" applyFont="1" applyFill="1" applyBorder="1" applyAlignment="1">
      <alignment horizontal="center" vertical="center"/>
    </xf>
    <xf numFmtId="10" fontId="8" fillId="10" borderId="33" xfId="1" applyNumberFormat="1" applyFont="1" applyFill="1" applyBorder="1" applyAlignment="1">
      <alignment horizontal="center" vertical="center"/>
    </xf>
    <xf numFmtId="10" fontId="35" fillId="10" borderId="43" xfId="1" applyNumberFormat="1" applyFont="1" applyFill="1" applyBorder="1" applyAlignment="1">
      <alignment horizontal="center" vertical="center"/>
    </xf>
    <xf numFmtId="0" fontId="8" fillId="11" borderId="36" xfId="1" applyFont="1" applyFill="1" applyBorder="1" applyAlignment="1">
      <alignment horizontal="left" vertical="center" shrinkToFit="1"/>
    </xf>
    <xf numFmtId="0" fontId="8" fillId="11" borderId="37" xfId="1" applyFont="1" applyFill="1" applyBorder="1" applyAlignment="1">
      <alignment horizontal="left" vertical="center" shrinkToFit="1"/>
    </xf>
    <xf numFmtId="0" fontId="8" fillId="11" borderId="38" xfId="1" applyFont="1" applyFill="1" applyBorder="1" applyAlignment="1">
      <alignment horizontal="left" vertical="center" shrinkToFit="1"/>
    </xf>
    <xf numFmtId="1" fontId="10" fillId="11" borderId="39" xfId="1" applyNumberFormat="1" applyFont="1" applyFill="1" applyBorder="1" applyAlignment="1" applyProtection="1">
      <alignment horizontal="center"/>
      <protection locked="0"/>
    </xf>
    <xf numFmtId="1" fontId="10" fillId="11" borderId="41" xfId="1" applyNumberFormat="1" applyFont="1" applyFill="1" applyBorder="1" applyAlignment="1" applyProtection="1">
      <alignment horizontal="center"/>
      <protection locked="0"/>
    </xf>
    <xf numFmtId="0" fontId="8" fillId="11" borderId="51" xfId="1" applyFont="1" applyFill="1" applyBorder="1" applyAlignment="1">
      <alignment horizontal="left" vertical="center" shrinkToFit="1"/>
    </xf>
    <xf numFmtId="0" fontId="8" fillId="11" borderId="52" xfId="1" applyFont="1" applyFill="1" applyBorder="1" applyAlignment="1">
      <alignment horizontal="left" vertical="center" shrinkToFit="1"/>
    </xf>
    <xf numFmtId="0" fontId="8" fillId="11" borderId="53" xfId="1" applyFont="1" applyFill="1" applyBorder="1" applyAlignment="1">
      <alignment horizontal="left" vertical="center" shrinkToFit="1"/>
    </xf>
    <xf numFmtId="49" fontId="8" fillId="11" borderId="54" xfId="1" applyNumberFormat="1" applyFont="1" applyFill="1" applyBorder="1" applyAlignment="1" applyProtection="1">
      <alignment horizontal="center" vertical="top" shrinkToFit="1"/>
      <protection locked="0"/>
    </xf>
    <xf numFmtId="49" fontId="8" fillId="11" borderId="55" xfId="1" applyNumberFormat="1" applyFont="1" applyFill="1" applyBorder="1" applyAlignment="1" applyProtection="1">
      <alignment horizontal="center" vertical="top" shrinkToFit="1"/>
      <protection locked="0"/>
    </xf>
    <xf numFmtId="1" fontId="10" fillId="11" borderId="21" xfId="1" applyNumberFormat="1" applyFont="1" applyFill="1" applyBorder="1" applyAlignment="1" applyProtection="1">
      <alignment horizontal="center"/>
      <protection locked="0"/>
    </xf>
    <xf numFmtId="49" fontId="8" fillId="11" borderId="31" xfId="1" applyNumberFormat="1" applyFont="1" applyFill="1" applyBorder="1" applyAlignment="1" applyProtection="1">
      <alignment horizontal="center" vertical="top" shrinkToFit="1"/>
      <protection locked="0"/>
    </xf>
    <xf numFmtId="1" fontId="10" fillId="11" borderId="42" xfId="1" applyNumberFormat="1" applyFont="1" applyFill="1" applyBorder="1" applyAlignment="1" applyProtection="1">
      <alignment horizontal="center"/>
      <protection locked="0"/>
    </xf>
    <xf numFmtId="49" fontId="8" fillId="11" borderId="43" xfId="1" applyNumberFormat="1" applyFont="1" applyFill="1" applyBorder="1" applyAlignment="1">
      <alignment horizontal="center" vertical="center"/>
    </xf>
    <xf numFmtId="49" fontId="8" fillId="11" borderId="57" xfId="1" applyNumberFormat="1" applyFont="1" applyFill="1" applyBorder="1" applyAlignment="1">
      <alignment horizontal="center" vertical="center"/>
    </xf>
    <xf numFmtId="0" fontId="4" fillId="0" borderId="29" xfId="0" applyFont="1" applyBorder="1" applyAlignment="1">
      <alignment horizontal="center" vertical="center" shrinkToFit="1"/>
    </xf>
    <xf numFmtId="0" fontId="17" fillId="2" borderId="91" xfId="0" applyFont="1" applyFill="1" applyBorder="1" applyAlignment="1">
      <alignment horizontal="center" vertical="center" shrinkToFit="1"/>
    </xf>
    <xf numFmtId="0" fontId="4" fillId="0" borderId="19" xfId="0" applyFont="1" applyBorder="1" applyAlignment="1">
      <alignment horizontal="center" vertical="center" shrinkToFit="1"/>
    </xf>
    <xf numFmtId="10" fontId="36" fillId="0" borderId="23" xfId="1" applyNumberFormat="1" applyFont="1" applyBorder="1" applyAlignment="1">
      <alignment horizontal="center" vertical="center"/>
    </xf>
    <xf numFmtId="10" fontId="36" fillId="0" borderId="32" xfId="1" applyNumberFormat="1" applyFont="1" applyBorder="1" applyAlignment="1">
      <alignment horizontal="center" vertical="center"/>
    </xf>
    <xf numFmtId="10" fontId="36" fillId="0" borderId="33" xfId="1" applyNumberFormat="1" applyFont="1" applyBorder="1" applyAlignment="1">
      <alignment horizontal="center" vertical="center"/>
    </xf>
    <xf numFmtId="10" fontId="36" fillId="0" borderId="43" xfId="1" applyNumberFormat="1" applyFont="1" applyBorder="1" applyAlignment="1">
      <alignment horizontal="center" vertical="center"/>
    </xf>
    <xf numFmtId="49" fontId="36" fillId="4" borderId="57" xfId="1" applyNumberFormat="1" applyFont="1" applyFill="1" applyBorder="1" applyAlignment="1">
      <alignment horizontal="center" vertical="center"/>
    </xf>
    <xf numFmtId="10" fontId="36" fillId="4" borderId="43" xfId="1" applyNumberFormat="1" applyFont="1" applyFill="1" applyBorder="1" applyAlignment="1">
      <alignment horizontal="center" vertical="center"/>
    </xf>
    <xf numFmtId="49" fontId="8" fillId="4" borderId="30" xfId="1" applyNumberFormat="1" applyFont="1" applyFill="1" applyBorder="1" applyAlignment="1" applyProtection="1">
      <alignment horizontal="center" vertical="top" shrinkToFit="1"/>
      <protection locked="0"/>
    </xf>
    <xf numFmtId="1" fontId="10" fillId="4" borderId="20" xfId="1" applyNumberFormat="1" applyFont="1" applyFill="1" applyBorder="1" applyAlignment="1" applyProtection="1">
      <alignment horizontal="center"/>
      <protection locked="0"/>
    </xf>
    <xf numFmtId="49" fontId="8" fillId="4" borderId="45" xfId="1" applyNumberFormat="1" applyFont="1" applyFill="1" applyBorder="1" applyAlignment="1" applyProtection="1">
      <alignment horizontal="center" vertical="top" shrinkToFit="1"/>
      <protection locked="0"/>
    </xf>
    <xf numFmtId="10" fontId="36" fillId="0" borderId="74" xfId="1" applyNumberFormat="1" applyFont="1" applyBorder="1" applyAlignment="1">
      <alignment horizontal="center" vertical="center"/>
    </xf>
    <xf numFmtId="49" fontId="36" fillId="4" borderId="87" xfId="1" applyNumberFormat="1" applyFont="1" applyFill="1" applyBorder="1" applyAlignment="1">
      <alignment horizontal="center" vertical="center"/>
    </xf>
    <xf numFmtId="0" fontId="7" fillId="2" borderId="0" xfId="0" applyFont="1" applyFill="1" applyAlignment="1" applyProtection="1">
      <alignment vertical="center" wrapText="1"/>
      <protection locked="0"/>
    </xf>
    <xf numFmtId="0" fontId="2" fillId="0" borderId="84" xfId="0" applyFont="1" applyBorder="1" applyAlignment="1">
      <alignment horizontal="left" vertical="top" shrinkToFit="1"/>
    </xf>
    <xf numFmtId="0" fontId="2" fillId="0" borderId="83" xfId="0" applyFont="1" applyBorder="1" applyAlignment="1">
      <alignment horizontal="left" vertical="top" shrinkToFit="1"/>
    </xf>
    <xf numFmtId="0" fontId="2" fillId="0" borderId="104" xfId="0" applyFont="1" applyBorder="1" applyAlignment="1">
      <alignment horizontal="left" vertical="top" shrinkToFit="1"/>
    </xf>
    <xf numFmtId="0" fontId="32" fillId="0" borderId="36" xfId="0" applyFont="1" applyBorder="1" applyAlignment="1" applyProtection="1">
      <alignment horizontal="center" vertical="center" shrinkToFit="1"/>
      <protection locked="0"/>
    </xf>
    <xf numFmtId="0" fontId="2" fillId="0" borderId="38" xfId="0" applyFont="1" applyBorder="1" applyAlignment="1">
      <alignment horizontal="left" shrinkToFit="1"/>
    </xf>
    <xf numFmtId="0" fontId="2" fillId="0" borderId="37" xfId="0" applyFont="1" applyBorder="1" applyAlignment="1">
      <alignment horizontal="left" shrinkToFit="1"/>
    </xf>
    <xf numFmtId="0" fontId="2" fillId="0" borderId="47" xfId="0" applyFont="1" applyBorder="1" applyAlignment="1">
      <alignment horizontal="left" shrinkToFit="1"/>
    </xf>
    <xf numFmtId="0" fontId="32" fillId="0" borderId="94" xfId="0" applyFont="1" applyBorder="1" applyAlignment="1" applyProtection="1">
      <alignment horizontal="center" vertical="center" shrinkToFit="1"/>
      <protection locked="0"/>
    </xf>
    <xf numFmtId="0" fontId="20" fillId="0" borderId="0" xfId="0" applyFont="1" applyAlignment="1">
      <alignment horizontal="center" vertical="center" wrapText="1"/>
    </xf>
    <xf numFmtId="0" fontId="32" fillId="0" borderId="94" xfId="0" applyFont="1" applyBorder="1" applyAlignment="1">
      <alignment horizontal="center" vertical="center" shrinkToFit="1"/>
    </xf>
    <xf numFmtId="0" fontId="19" fillId="0" borderId="94" xfId="0" applyFont="1" applyBorder="1" applyAlignment="1">
      <alignment horizontal="center" vertical="center" shrinkToFit="1"/>
    </xf>
    <xf numFmtId="0" fontId="37" fillId="0" borderId="0" xfId="0" applyFont="1" applyAlignment="1">
      <alignment horizontal="center" vertical="center" wrapText="1"/>
    </xf>
    <xf numFmtId="10" fontId="36" fillId="4" borderId="23" xfId="1" applyNumberFormat="1" applyFont="1" applyFill="1" applyBorder="1" applyAlignment="1">
      <alignment horizontal="center" vertical="center"/>
    </xf>
    <xf numFmtId="10" fontId="34" fillId="4" borderId="32" xfId="1" applyNumberFormat="1" applyFont="1" applyFill="1" applyBorder="1" applyAlignment="1">
      <alignment horizontal="center" vertical="center"/>
    </xf>
    <xf numFmtId="10" fontId="34" fillId="4" borderId="33" xfId="1" applyNumberFormat="1" applyFont="1" applyFill="1" applyBorder="1" applyAlignment="1">
      <alignment horizontal="center" vertical="center"/>
    </xf>
    <xf numFmtId="10" fontId="36" fillId="4" borderId="33" xfId="1" applyNumberFormat="1" applyFont="1" applyFill="1" applyBorder="1" applyAlignment="1">
      <alignment horizontal="center" vertical="center"/>
    </xf>
    <xf numFmtId="14" fontId="2" fillId="0" borderId="2" xfId="1" applyNumberFormat="1" applyBorder="1" applyAlignment="1">
      <alignment horizontal="center" vertical="center" shrinkToFit="1"/>
    </xf>
    <xf numFmtId="10" fontId="36" fillId="4" borderId="32" xfId="1" applyNumberFormat="1" applyFont="1" applyFill="1" applyBorder="1" applyAlignment="1">
      <alignment horizontal="center" vertical="center"/>
    </xf>
    <xf numFmtId="0" fontId="8" fillId="4" borderId="27" xfId="1" applyFont="1" applyFill="1" applyBorder="1" applyAlignment="1">
      <alignment horizontal="left" vertical="center" shrinkToFit="1"/>
    </xf>
    <xf numFmtId="0" fontId="8" fillId="4" borderId="1" xfId="1" applyFont="1" applyFill="1" applyBorder="1" applyAlignment="1">
      <alignment horizontal="left" vertical="center" shrinkToFit="1"/>
    </xf>
    <xf numFmtId="0" fontId="8" fillId="4" borderId="28" xfId="1" applyFont="1" applyFill="1" applyBorder="1" applyAlignment="1">
      <alignment horizontal="left" vertical="center" shrinkToFit="1"/>
    </xf>
    <xf numFmtId="0" fontId="15" fillId="4" borderId="99" xfId="1" applyFont="1" applyFill="1" applyBorder="1" applyAlignment="1" applyProtection="1">
      <alignment horizontal="center" shrinkToFit="1"/>
      <protection locked="0"/>
    </xf>
    <xf numFmtId="0" fontId="15" fillId="4" borderId="95" xfId="1" applyFont="1" applyFill="1" applyBorder="1" applyAlignment="1" applyProtection="1">
      <alignment horizontal="center" shrinkToFit="1"/>
      <protection locked="0"/>
    </xf>
    <xf numFmtId="14" fontId="15" fillId="4" borderId="99" xfId="1" applyNumberFormat="1" applyFont="1" applyFill="1" applyBorder="1" applyAlignment="1" applyProtection="1">
      <alignment horizontal="center" shrinkToFit="1"/>
      <protection locked="0"/>
    </xf>
    <xf numFmtId="0" fontId="4" fillId="0" borderId="93" xfId="0" applyFont="1" applyBorder="1" applyAlignment="1">
      <alignment horizontal="center" vertical="center" shrinkToFit="1"/>
    </xf>
    <xf numFmtId="0" fontId="4" fillId="0" borderId="1" xfId="0" applyFont="1" applyBorder="1" applyAlignment="1">
      <alignment horizontal="center" vertical="center" shrinkToFit="1"/>
    </xf>
    <xf numFmtId="0" fontId="4" fillId="0" borderId="29" xfId="0" applyFont="1" applyBorder="1" applyAlignment="1">
      <alignment horizontal="center" vertical="center" shrinkToFit="1"/>
    </xf>
    <xf numFmtId="0" fontId="9" fillId="0" borderId="94" xfId="0" applyFont="1" applyBorder="1" applyAlignment="1">
      <alignment horizontal="center" shrinkToFit="1"/>
    </xf>
    <xf numFmtId="0" fontId="9" fillId="0" borderId="0" xfId="0" applyFont="1" applyAlignment="1">
      <alignment horizontal="center" shrinkToFit="1"/>
    </xf>
    <xf numFmtId="0" fontId="9" fillId="0" borderId="19" xfId="0" applyFont="1" applyBorder="1" applyAlignment="1">
      <alignment horizontal="center" shrinkToFit="1"/>
    </xf>
    <xf numFmtId="0" fontId="2" fillId="0" borderId="94" xfId="0" applyFont="1" applyBorder="1" applyAlignment="1">
      <alignment horizontal="center" vertical="top"/>
    </xf>
    <xf numFmtId="0" fontId="2" fillId="0" borderId="93" xfId="0" applyFont="1" applyBorder="1" applyAlignment="1">
      <alignment horizontal="center" vertical="top"/>
    </xf>
    <xf numFmtId="0" fontId="4" fillId="0" borderId="0" xfId="0" applyFont="1" applyAlignment="1">
      <alignment horizontal="left" vertical="top" shrinkToFit="1"/>
    </xf>
    <xf numFmtId="0" fontId="2" fillId="0" borderId="94" xfId="0" applyFont="1" applyBorder="1" applyAlignment="1">
      <alignment horizontal="center" vertical="top" shrinkToFit="1"/>
    </xf>
    <xf numFmtId="0" fontId="2" fillId="0" borderId="93" xfId="0" applyFont="1" applyBorder="1" applyAlignment="1">
      <alignment horizontal="center" vertical="top" shrinkToFit="1"/>
    </xf>
    <xf numFmtId="0" fontId="2" fillId="0" borderId="0" xfId="0" applyFont="1" applyAlignment="1">
      <alignment horizontal="left" vertical="top" shrinkToFit="1"/>
    </xf>
    <xf numFmtId="0" fontId="4" fillId="0" borderId="1" xfId="0" applyFont="1" applyBorder="1" applyAlignment="1">
      <alignment horizontal="left" vertical="top" shrinkToFit="1"/>
    </xf>
    <xf numFmtId="0" fontId="2" fillId="0" borderId="1" xfId="0" applyFont="1" applyBorder="1" applyAlignment="1">
      <alignment horizontal="left" vertical="top" shrinkToFit="1"/>
    </xf>
    <xf numFmtId="0" fontId="17" fillId="2" borderId="89" xfId="0" applyFont="1" applyFill="1" applyBorder="1" applyAlignment="1">
      <alignment horizontal="center" vertical="center" shrinkToFit="1"/>
    </xf>
    <xf numFmtId="0" fontId="17" fillId="2" borderId="90" xfId="0" applyFont="1" applyFill="1" applyBorder="1" applyAlignment="1">
      <alignment horizontal="center" vertical="center" shrinkToFit="1"/>
    </xf>
    <xf numFmtId="0" fontId="17" fillId="2" borderId="91" xfId="0" applyFont="1" applyFill="1" applyBorder="1" applyAlignment="1">
      <alignment horizontal="center" vertical="center" shrinkToFit="1"/>
    </xf>
    <xf numFmtId="0" fontId="4" fillId="0" borderId="94" xfId="0" applyFont="1" applyBorder="1" applyAlignment="1">
      <alignment horizontal="center" vertical="top" shrinkToFit="1"/>
    </xf>
    <xf numFmtId="0" fontId="4" fillId="0" borderId="0" xfId="0" applyFont="1" applyAlignment="1">
      <alignment horizontal="center" vertical="top" shrinkToFit="1"/>
    </xf>
    <xf numFmtId="0" fontId="4" fillId="0" borderId="19" xfId="0" applyFont="1" applyBorder="1" applyAlignment="1">
      <alignment horizontal="center" vertical="top" shrinkToFit="1"/>
    </xf>
    <xf numFmtId="14" fontId="4" fillId="0" borderId="94" xfId="0" applyNumberFormat="1" applyFont="1" applyBorder="1" applyAlignment="1">
      <alignment horizontal="center" vertical="top" shrinkToFit="1"/>
    </xf>
    <xf numFmtId="14" fontId="4" fillId="0" borderId="0" xfId="0" applyNumberFormat="1" applyFont="1" applyAlignment="1">
      <alignment horizontal="center" vertical="top" shrinkToFit="1"/>
    </xf>
    <xf numFmtId="14" fontId="4" fillId="0" borderId="19" xfId="0" applyNumberFormat="1" applyFont="1" applyBorder="1" applyAlignment="1">
      <alignment horizontal="center" vertical="top" shrinkToFit="1"/>
    </xf>
    <xf numFmtId="164" fontId="4" fillId="0" borderId="47" xfId="0" applyNumberFormat="1" applyFont="1" applyBorder="1" applyAlignment="1">
      <alignment horizontal="center" vertical="center" shrinkToFit="1"/>
    </xf>
    <xf numFmtId="164" fontId="4" fillId="0" borderId="37" xfId="0" applyNumberFormat="1" applyFont="1" applyBorder="1" applyAlignment="1">
      <alignment horizontal="center" vertical="center" shrinkToFit="1"/>
    </xf>
    <xf numFmtId="164" fontId="4" fillId="0" borderId="92" xfId="0" applyNumberFormat="1" applyFont="1" applyBorder="1" applyAlignment="1">
      <alignment horizontal="center" vertical="center" shrinkToFit="1"/>
    </xf>
    <xf numFmtId="0" fontId="4" fillId="0" borderId="47" xfId="0" applyFont="1" applyBorder="1" applyAlignment="1">
      <alignment horizontal="left" vertical="top" shrinkToFit="1"/>
    </xf>
    <xf numFmtId="0" fontId="4" fillId="0" borderId="37" xfId="0" applyFont="1" applyBorder="1" applyAlignment="1">
      <alignment horizontal="left" vertical="top" shrinkToFit="1"/>
    </xf>
    <xf numFmtId="0" fontId="4" fillId="0" borderId="92" xfId="0" applyFont="1" applyBorder="1" applyAlignment="1">
      <alignment horizontal="left" vertical="top" shrinkToFit="1"/>
    </xf>
    <xf numFmtId="0" fontId="4" fillId="0" borderId="94" xfId="0" applyFont="1" applyBorder="1" applyAlignment="1">
      <alignment horizontal="left" vertical="top" shrinkToFit="1"/>
    </xf>
    <xf numFmtId="0" fontId="4" fillId="0" borderId="19" xfId="0" applyFont="1" applyBorder="1" applyAlignment="1">
      <alignment horizontal="left" vertical="top" shrinkToFit="1"/>
    </xf>
    <xf numFmtId="0" fontId="2" fillId="0" borderId="37" xfId="0" applyFont="1" applyBorder="1" applyAlignment="1">
      <alignment horizontal="left" vertical="top" shrinkToFit="1"/>
    </xf>
    <xf numFmtId="0" fontId="4" fillId="0" borderId="19" xfId="0" applyFont="1" applyBorder="1" applyAlignment="1">
      <alignment horizontal="left" vertical="center" shrinkToFit="1"/>
    </xf>
    <xf numFmtId="0" fontId="2" fillId="0" borderId="47" xfId="0" applyFont="1" applyBorder="1" applyAlignment="1">
      <alignment horizontal="center" vertical="top"/>
    </xf>
    <xf numFmtId="0" fontId="4" fillId="0" borderId="92" xfId="0" applyFont="1" applyBorder="1" applyAlignment="1">
      <alignment horizontal="left" vertical="center" shrinkToFit="1"/>
    </xf>
    <xf numFmtId="0" fontId="2" fillId="0" borderId="47" xfId="0" applyFont="1" applyBorder="1" applyAlignment="1">
      <alignment horizontal="center" vertical="top" shrinkToFit="1"/>
    </xf>
    <xf numFmtId="0" fontId="20" fillId="0" borderId="1" xfId="0" applyFont="1" applyBorder="1" applyAlignment="1">
      <alignment horizontal="center" vertical="center" shrinkToFit="1"/>
    </xf>
    <xf numFmtId="0" fontId="20" fillId="0" borderId="29" xfId="0" applyFont="1" applyBorder="1" applyAlignment="1">
      <alignment horizontal="center" vertical="center" shrinkToFit="1"/>
    </xf>
    <xf numFmtId="0" fontId="20" fillId="0" borderId="37" xfId="0" applyFont="1" applyBorder="1" applyAlignment="1">
      <alignment horizontal="center" vertical="center" shrinkToFit="1"/>
    </xf>
    <xf numFmtId="0" fontId="17" fillId="2" borderId="90" xfId="0" applyFont="1" applyFill="1" applyBorder="1" applyAlignment="1">
      <alignment horizontal="left" vertical="center" wrapText="1"/>
    </xf>
    <xf numFmtId="0" fontId="17" fillId="2" borderId="90" xfId="0" applyFont="1" applyFill="1" applyBorder="1" applyAlignment="1" applyProtection="1">
      <alignment horizontal="left" vertical="center" wrapText="1"/>
      <protection locked="0"/>
    </xf>
    <xf numFmtId="0" fontId="20" fillId="0" borderId="0" xfId="0" applyFont="1" applyAlignment="1">
      <alignment horizontal="center" vertical="center" shrinkToFit="1"/>
    </xf>
    <xf numFmtId="49" fontId="20" fillId="0" borderId="0" xfId="0" applyNumberFormat="1" applyFont="1" applyAlignment="1">
      <alignment horizontal="center" vertical="center" shrinkToFit="1"/>
    </xf>
    <xf numFmtId="0" fontId="20" fillId="0" borderId="92" xfId="0" applyFont="1" applyBorder="1" applyAlignment="1">
      <alignment horizontal="center" vertical="center" shrinkToFit="1"/>
    </xf>
    <xf numFmtId="0" fontId="20" fillId="0" borderId="93" xfId="0" applyFont="1" applyBorder="1" applyAlignment="1">
      <alignment horizontal="center" vertical="center" shrinkToFit="1"/>
    </xf>
    <xf numFmtId="49" fontId="7" fillId="0" borderId="77" xfId="0" applyNumberFormat="1" applyFont="1" applyBorder="1" applyAlignment="1">
      <alignment horizontal="center" vertical="center" shrinkToFit="1"/>
    </xf>
    <xf numFmtId="49" fontId="7" fillId="0" borderId="79" xfId="0" applyNumberFormat="1" applyFont="1" applyBorder="1" applyAlignment="1">
      <alignment horizontal="center" vertical="center" shrinkToFit="1"/>
    </xf>
    <xf numFmtId="0" fontId="7" fillId="0" borderId="40" xfId="0" applyFont="1" applyBorder="1" applyAlignment="1">
      <alignment horizontal="center" vertical="center" wrapText="1"/>
    </xf>
    <xf numFmtId="0" fontId="7" fillId="0" borderId="80" xfId="0" applyFont="1" applyBorder="1" applyAlignment="1">
      <alignment horizontal="center" vertical="center" wrapText="1"/>
    </xf>
    <xf numFmtId="0" fontId="7" fillId="9" borderId="40" xfId="0" applyFont="1" applyFill="1" applyBorder="1" applyAlignment="1" applyProtection="1">
      <alignment horizontal="center" vertical="center" shrinkToFit="1"/>
      <protection locked="0"/>
    </xf>
    <xf numFmtId="0" fontId="7" fillId="9" borderId="80" xfId="0" applyFont="1" applyFill="1" applyBorder="1" applyAlignment="1" applyProtection="1">
      <alignment horizontal="center" vertical="center" shrinkToFit="1"/>
      <protection locked="0"/>
    </xf>
    <xf numFmtId="0" fontId="19" fillId="0" borderId="37" xfId="0" applyFont="1" applyBorder="1" applyAlignment="1" applyProtection="1">
      <alignment horizontal="center" vertical="center" shrinkToFit="1"/>
      <protection locked="0"/>
    </xf>
    <xf numFmtId="49" fontId="7" fillId="0" borderId="0" xfId="0" applyNumberFormat="1" applyFont="1" applyAlignment="1">
      <alignment horizontal="center" vertical="center" shrinkToFit="1"/>
    </xf>
    <xf numFmtId="0" fontId="7" fillId="0" borderId="0" xfId="0" applyFont="1" applyAlignment="1">
      <alignment horizontal="center" vertical="center" wrapText="1"/>
    </xf>
    <xf numFmtId="0" fontId="7" fillId="9" borderId="0" xfId="0" applyFont="1" applyFill="1" applyAlignment="1" applyProtection="1">
      <alignment horizontal="center" vertical="center" shrinkToFit="1"/>
      <protection locked="0"/>
    </xf>
    <xf numFmtId="0" fontId="19" fillId="0" borderId="0" xfId="0" applyFont="1" applyAlignment="1" applyProtection="1">
      <alignment horizontal="center" vertical="center" shrinkToFit="1"/>
      <protection locked="0"/>
    </xf>
    <xf numFmtId="0" fontId="20" fillId="0" borderId="37" xfId="0" applyFont="1" applyBorder="1" applyAlignment="1" applyProtection="1">
      <alignment horizontal="center" vertical="center" shrinkToFit="1"/>
      <protection locked="0"/>
    </xf>
    <xf numFmtId="49" fontId="7" fillId="0" borderId="65" xfId="0" applyNumberFormat="1" applyFont="1" applyBorder="1" applyAlignment="1">
      <alignment horizontal="center" vertical="center" shrinkToFit="1"/>
    </xf>
    <xf numFmtId="49" fontId="7" fillId="0" borderId="76" xfId="0" applyNumberFormat="1" applyFont="1" applyBorder="1" applyAlignment="1">
      <alignment horizontal="center" vertical="center" shrinkToFit="1"/>
    </xf>
    <xf numFmtId="0" fontId="7" fillId="0" borderId="66" xfId="0" applyFont="1" applyBorder="1" applyAlignment="1">
      <alignment horizontal="center" vertical="center" wrapText="1"/>
    </xf>
    <xf numFmtId="0" fontId="7" fillId="0" borderId="3" xfId="0" applyFont="1" applyBorder="1" applyAlignment="1">
      <alignment horizontal="center" vertical="center" wrapText="1"/>
    </xf>
    <xf numFmtId="0" fontId="7" fillId="9" borderId="66" xfId="0" applyFont="1" applyFill="1" applyBorder="1" applyAlignment="1" applyProtection="1">
      <alignment horizontal="center" vertical="center" shrinkToFit="1"/>
      <protection locked="0"/>
    </xf>
    <xf numFmtId="0" fontId="7" fillId="9" borderId="3" xfId="0" applyFont="1" applyFill="1" applyBorder="1" applyAlignment="1" applyProtection="1">
      <alignment horizontal="center" vertical="center" shrinkToFit="1"/>
      <protection locked="0"/>
    </xf>
    <xf numFmtId="0" fontId="19" fillId="0" borderId="22" xfId="0" applyFont="1" applyBorder="1" applyAlignment="1">
      <alignment horizontal="center" vertical="center" shrinkToFit="1"/>
    </xf>
    <xf numFmtId="0" fontId="19" fillId="0" borderId="0" xfId="0" applyFont="1" applyAlignment="1">
      <alignment horizontal="center" vertical="center" shrinkToFit="1"/>
    </xf>
    <xf numFmtId="0" fontId="19" fillId="0" borderId="19" xfId="0" applyFont="1" applyBorder="1" applyAlignment="1">
      <alignment horizontal="center" vertical="center" shrinkToFit="1"/>
    </xf>
    <xf numFmtId="0" fontId="19" fillId="0" borderId="27" xfId="0" applyFont="1" applyBorder="1" applyAlignment="1">
      <alignment horizontal="center" vertical="center" shrinkToFit="1"/>
    </xf>
    <xf numFmtId="0" fontId="19" fillId="0" borderId="1" xfId="0" applyFont="1" applyBorder="1" applyAlignment="1">
      <alignment horizontal="center" vertical="center" shrinkToFit="1"/>
    </xf>
    <xf numFmtId="0" fontId="19" fillId="0" borderId="29" xfId="0" applyFont="1" applyBorder="1" applyAlignment="1">
      <alignment horizontal="center" vertical="center" shrinkToFit="1"/>
    </xf>
    <xf numFmtId="0" fontId="19" fillId="0" borderId="92" xfId="0" applyFont="1" applyBorder="1" applyAlignment="1" applyProtection="1">
      <alignment horizontal="center" vertical="center" shrinkToFit="1"/>
      <protection locked="0"/>
    </xf>
    <xf numFmtId="0" fontId="20" fillId="0" borderId="94" xfId="0" applyFont="1" applyBorder="1" applyAlignment="1">
      <alignment horizontal="center" vertical="center" shrinkToFit="1"/>
    </xf>
    <xf numFmtId="49" fontId="7" fillId="0" borderId="0" xfId="0" applyNumberFormat="1" applyFont="1" applyAlignment="1">
      <alignment horizontal="center" shrinkToFit="1"/>
    </xf>
    <xf numFmtId="49" fontId="7" fillId="0" borderId="1" xfId="0" applyNumberFormat="1" applyFont="1" applyBorder="1" applyAlignment="1">
      <alignment horizontal="center" shrinkToFit="1"/>
    </xf>
    <xf numFmtId="0" fontId="7" fillId="0" borderId="0" xfId="0" applyFont="1" applyAlignment="1">
      <alignment horizontal="center" wrapText="1"/>
    </xf>
    <xf numFmtId="0" fontId="7" fillId="0" borderId="1" xfId="0" applyFont="1" applyBorder="1" applyAlignment="1">
      <alignment horizontal="center" wrapText="1"/>
    </xf>
    <xf numFmtId="0" fontId="7" fillId="0" borderId="0" xfId="0" applyFont="1" applyAlignment="1">
      <alignment horizontal="center" vertical="center" shrinkToFit="1"/>
    </xf>
    <xf numFmtId="0" fontId="7" fillId="0" borderId="1" xfId="0" applyFont="1" applyBorder="1" applyAlignment="1">
      <alignment horizontal="center" vertical="center" shrinkToFit="1"/>
    </xf>
    <xf numFmtId="0" fontId="2" fillId="0" borderId="0" xfId="0" applyFont="1" applyAlignment="1">
      <alignment horizontal="left" shrinkToFit="1"/>
    </xf>
    <xf numFmtId="0" fontId="2" fillId="0" borderId="1" xfId="0" applyFont="1" applyBorder="1" applyAlignment="1">
      <alignment horizontal="left" shrinkToFit="1"/>
    </xf>
    <xf numFmtId="49" fontId="23" fillId="0" borderId="0" xfId="0" applyNumberFormat="1" applyFont="1" applyAlignment="1">
      <alignment horizontal="center" vertical="center" wrapText="1"/>
    </xf>
    <xf numFmtId="49" fontId="23" fillId="0" borderId="1" xfId="0" applyNumberFormat="1" applyFont="1" applyBorder="1" applyAlignment="1">
      <alignment horizontal="center" vertical="center" wrapText="1"/>
    </xf>
    <xf numFmtId="0" fontId="23" fillId="0" borderId="0" xfId="0" applyFont="1" applyAlignment="1">
      <alignment horizontal="center" vertical="center" wrapText="1"/>
    </xf>
    <xf numFmtId="0" fontId="3" fillId="0" borderId="0" xfId="0" applyFont="1" applyAlignment="1">
      <alignment horizontal="center" vertical="center" wrapText="1"/>
    </xf>
    <xf numFmtId="0" fontId="23" fillId="0" borderId="47" xfId="0" applyFont="1" applyBorder="1" applyAlignment="1">
      <alignment horizontal="center" vertical="center" wrapText="1"/>
    </xf>
    <xf numFmtId="0" fontId="5" fillId="0" borderId="94" xfId="0" applyFont="1" applyBorder="1" applyAlignment="1">
      <alignment horizontal="center" vertical="center" wrapText="1"/>
    </xf>
    <xf numFmtId="0" fontId="24" fillId="0" borderId="40" xfId="0" applyFont="1" applyBorder="1" applyAlignment="1">
      <alignment horizontal="center" vertical="center" wrapText="1"/>
    </xf>
    <xf numFmtId="0" fontId="18" fillId="0" borderId="14" xfId="0" applyFont="1" applyBorder="1" applyAlignment="1">
      <alignment horizontal="center" vertical="center" wrapText="1"/>
    </xf>
    <xf numFmtId="0" fontId="25" fillId="9" borderId="14" xfId="0" applyFont="1" applyFill="1" applyBorder="1" applyAlignment="1">
      <alignment horizontal="center" vertical="center" wrapText="1"/>
    </xf>
    <xf numFmtId="0" fontId="25" fillId="9" borderId="80" xfId="0" applyFont="1" applyFill="1" applyBorder="1" applyAlignment="1">
      <alignment horizontal="center" vertical="center" wrapText="1"/>
    </xf>
    <xf numFmtId="0" fontId="23" fillId="0" borderId="94" xfId="0" applyFont="1" applyBorder="1" applyAlignment="1">
      <alignment horizontal="center" vertical="center" wrapText="1"/>
    </xf>
    <xf numFmtId="0" fontId="23" fillId="0" borderId="104" xfId="0" applyFont="1" applyBorder="1" applyAlignment="1">
      <alignment horizontal="center" vertical="center" wrapText="1"/>
    </xf>
    <xf numFmtId="0" fontId="23" fillId="0" borderId="83" xfId="0" applyFont="1" applyBorder="1" applyAlignment="1">
      <alignment horizontal="center" vertical="center" wrapText="1"/>
    </xf>
    <xf numFmtId="0" fontId="9" fillId="0" borderId="3" xfId="0" applyFont="1" applyBorder="1" applyAlignment="1">
      <alignment horizontal="center" vertical="center" shrinkToFit="1"/>
    </xf>
    <xf numFmtId="14" fontId="9" fillId="0" borderId="3" xfId="0" applyNumberFormat="1" applyFont="1" applyBorder="1" applyAlignment="1">
      <alignment horizontal="center" vertical="center" shrinkToFit="1"/>
    </xf>
    <xf numFmtId="0" fontId="9" fillId="0" borderId="89" xfId="0" applyFont="1" applyBorder="1" applyAlignment="1">
      <alignment horizontal="center" vertical="center" shrinkToFit="1"/>
    </xf>
    <xf numFmtId="0" fontId="9" fillId="0" borderId="90" xfId="0" applyFont="1" applyBorder="1" applyAlignment="1">
      <alignment horizontal="center" vertical="center" shrinkToFit="1"/>
    </xf>
    <xf numFmtId="0" fontId="9" fillId="0" borderId="91" xfId="0" applyFont="1" applyBorder="1" applyAlignment="1">
      <alignment horizontal="center" vertical="center" shrinkToFit="1"/>
    </xf>
    <xf numFmtId="0" fontId="9" fillId="0" borderId="93" xfId="0" applyFont="1" applyBorder="1" applyAlignment="1">
      <alignment horizontal="center" vertical="center" shrinkToFit="1"/>
    </xf>
    <xf numFmtId="0" fontId="9" fillId="0" borderId="29" xfId="0" applyFont="1" applyBorder="1" applyAlignment="1">
      <alignment horizontal="center" vertical="center" shrinkToFit="1"/>
    </xf>
    <xf numFmtId="0" fontId="10" fillId="0" borderId="0" xfId="0" applyFont="1" applyAlignment="1">
      <alignment horizontal="center" vertical="center" shrinkToFit="1"/>
    </xf>
    <xf numFmtId="0" fontId="3" fillId="0" borderId="0" xfId="0" applyFont="1" applyAlignment="1">
      <alignment horizontal="center" wrapText="1"/>
    </xf>
    <xf numFmtId="0" fontId="4" fillId="2" borderId="89" xfId="0" applyFont="1" applyFill="1" applyBorder="1" applyAlignment="1">
      <alignment horizontal="center" vertical="center" wrapText="1"/>
    </xf>
    <xf numFmtId="0" fontId="4" fillId="2" borderId="90" xfId="0" applyFont="1" applyFill="1" applyBorder="1" applyAlignment="1">
      <alignment horizontal="center" vertical="center" wrapText="1"/>
    </xf>
    <xf numFmtId="0" fontId="4" fillId="2" borderId="91" xfId="0" applyFont="1" applyFill="1" applyBorder="1" applyAlignment="1">
      <alignment horizontal="center" vertical="center" wrapText="1"/>
    </xf>
    <xf numFmtId="0" fontId="6" fillId="0" borderId="89" xfId="0" applyFont="1" applyBorder="1" applyAlignment="1">
      <alignment horizontal="center" vertical="center"/>
    </xf>
    <xf numFmtId="0" fontId="6" fillId="0" borderId="90" xfId="0" applyFont="1" applyBorder="1" applyAlignment="1">
      <alignment horizontal="center" vertical="center"/>
    </xf>
    <xf numFmtId="0" fontId="6" fillId="0" borderId="91" xfId="0" applyFont="1" applyBorder="1" applyAlignment="1">
      <alignment horizontal="center" vertical="center"/>
    </xf>
    <xf numFmtId="0" fontId="7" fillId="2" borderId="2" xfId="0" applyFont="1" applyFill="1" applyBorder="1" applyAlignment="1">
      <alignment horizontal="center" vertical="center" shrinkToFit="1"/>
    </xf>
    <xf numFmtId="0" fontId="7" fillId="2" borderId="89" xfId="0" applyFont="1" applyFill="1" applyBorder="1" applyAlignment="1">
      <alignment horizontal="center" vertical="center" shrinkToFit="1"/>
    </xf>
    <xf numFmtId="0" fontId="7" fillId="2" borderId="90" xfId="0" applyFont="1" applyFill="1" applyBorder="1" applyAlignment="1">
      <alignment horizontal="center" vertical="center" shrinkToFit="1"/>
    </xf>
    <xf numFmtId="0" fontId="7" fillId="2" borderId="91" xfId="0" applyFont="1" applyFill="1" applyBorder="1" applyAlignment="1">
      <alignment horizontal="center" vertical="center" shrinkToFit="1"/>
    </xf>
    <xf numFmtId="0" fontId="4" fillId="0" borderId="0" xfId="0" applyFont="1" applyAlignment="1">
      <alignment horizontal="left" shrinkToFit="1"/>
    </xf>
    <xf numFmtId="0" fontId="17" fillId="0" borderId="0" xfId="0" applyFont="1" applyAlignment="1">
      <alignment horizontal="left" vertical="center" shrinkToFit="1"/>
    </xf>
    <xf numFmtId="0" fontId="17" fillId="0" borderId="19" xfId="0" applyFont="1" applyBorder="1" applyAlignment="1">
      <alignment horizontal="left" vertical="center" shrinkToFit="1"/>
    </xf>
    <xf numFmtId="0" fontId="4" fillId="0" borderId="0" xfId="0" applyFont="1" applyAlignment="1">
      <alignment horizontal="left" vertical="center" wrapText="1"/>
    </xf>
    <xf numFmtId="0" fontId="17" fillId="0" borderId="47" xfId="0" applyFont="1" applyBorder="1" applyAlignment="1">
      <alignment horizontal="center" vertical="center" shrinkToFit="1"/>
    </xf>
    <xf numFmtId="0" fontId="17" fillId="0" borderId="92" xfId="0" applyFont="1" applyBorder="1" applyAlignment="1">
      <alignment horizontal="center" vertical="center" shrinkToFit="1"/>
    </xf>
    <xf numFmtId="0" fontId="17" fillId="0" borderId="94" xfId="0" applyFont="1" applyBorder="1" applyAlignment="1">
      <alignment horizontal="center" vertical="center" shrinkToFit="1"/>
    </xf>
    <xf numFmtId="0" fontId="17" fillId="0" borderId="19" xfId="0" applyFont="1" applyBorder="1" applyAlignment="1">
      <alignment horizontal="center" vertical="center" shrinkToFit="1"/>
    </xf>
    <xf numFmtId="0" fontId="9" fillId="0" borderId="47" xfId="0" applyFont="1" applyBorder="1" applyAlignment="1">
      <alignment horizontal="center" shrinkToFit="1"/>
    </xf>
    <xf numFmtId="0" fontId="9" fillId="0" borderId="92" xfId="0" applyFont="1" applyBorder="1" applyAlignment="1">
      <alignment horizontal="center" shrinkToFit="1"/>
    </xf>
    <xf numFmtId="14" fontId="4" fillId="0" borderId="89" xfId="0" applyNumberFormat="1" applyFont="1" applyBorder="1" applyAlignment="1">
      <alignment horizontal="center" vertical="center" shrinkToFit="1"/>
    </xf>
    <xf numFmtId="14" fontId="4" fillId="0" borderId="91" xfId="0" applyNumberFormat="1" applyFont="1" applyBorder="1" applyAlignment="1">
      <alignment horizontal="center" vertical="center" shrinkToFit="1"/>
    </xf>
    <xf numFmtId="164" fontId="4" fillId="0" borderId="89" xfId="0" applyNumberFormat="1" applyFont="1" applyBorder="1" applyAlignment="1">
      <alignment horizontal="center" vertical="center" shrinkToFit="1"/>
    </xf>
    <xf numFmtId="164" fontId="4" fillId="0" borderId="91" xfId="0" applyNumberFormat="1" applyFont="1" applyBorder="1" applyAlignment="1">
      <alignment horizontal="center" vertical="center" shrinkToFit="1"/>
    </xf>
    <xf numFmtId="0" fontId="4" fillId="0" borderId="0" xfId="0" applyFont="1" applyAlignment="1">
      <alignment horizontal="left" vertical="center" shrinkToFit="1"/>
    </xf>
    <xf numFmtId="0" fontId="4" fillId="0" borderId="47" xfId="0" applyFont="1" applyBorder="1" applyAlignment="1">
      <alignment horizontal="left" vertical="center" shrinkToFit="1"/>
    </xf>
    <xf numFmtId="0" fontId="4" fillId="0" borderId="37" xfId="0" applyFont="1" applyBorder="1" applyAlignment="1">
      <alignment horizontal="left" vertical="center" shrinkToFit="1"/>
    </xf>
    <xf numFmtId="0" fontId="4" fillId="0" borderId="93" xfId="0" applyFont="1" applyBorder="1" applyAlignment="1">
      <alignment horizontal="left" vertical="center" shrinkToFit="1"/>
    </xf>
    <xf numFmtId="0" fontId="4" fillId="0" borderId="1" xfId="0" applyFont="1" applyBorder="1" applyAlignment="1">
      <alignment horizontal="left" vertical="center" shrinkToFit="1"/>
    </xf>
    <xf numFmtId="0" fontId="4" fillId="0" borderId="29" xfId="0" applyFont="1" applyBorder="1" applyAlignment="1">
      <alignment horizontal="left" vertical="center" shrinkToFit="1"/>
    </xf>
    <xf numFmtId="0" fontId="3" fillId="0" borderId="0" xfId="1" applyFont="1" applyAlignment="1">
      <alignment horizontal="left" vertical="center"/>
    </xf>
    <xf numFmtId="0" fontId="2" fillId="0" borderId="0" xfId="1" applyAlignment="1">
      <alignment horizontal="left" vertical="center"/>
    </xf>
    <xf numFmtId="0" fontId="17" fillId="0" borderId="0" xfId="0" applyFont="1" applyAlignment="1">
      <alignment horizontal="left" vertical="center" wrapText="1"/>
    </xf>
    <xf numFmtId="0" fontId="8" fillId="0" borderId="77" xfId="1" applyFont="1" applyBorder="1" applyAlignment="1">
      <alignment horizontal="center" vertical="center"/>
    </xf>
    <xf numFmtId="49" fontId="8" fillId="0" borderId="79" xfId="1" applyNumberFormat="1" applyFont="1" applyBorder="1" applyAlignment="1">
      <alignment horizontal="center" vertical="center"/>
    </xf>
    <xf numFmtId="0" fontId="8" fillId="4" borderId="40" xfId="1" applyFont="1" applyFill="1" applyBorder="1" applyAlignment="1" applyProtection="1">
      <alignment horizontal="center" vertical="center"/>
      <protection locked="0"/>
    </xf>
    <xf numFmtId="0" fontId="8" fillId="4" borderId="80" xfId="1" applyFont="1" applyFill="1" applyBorder="1" applyAlignment="1" applyProtection="1">
      <alignment horizontal="center" vertical="center"/>
      <protection locked="0"/>
    </xf>
    <xf numFmtId="0" fontId="8" fillId="4" borderId="46" xfId="1" applyFont="1" applyFill="1" applyBorder="1" applyAlignment="1">
      <alignment horizontal="center" vertical="center"/>
    </xf>
    <xf numFmtId="0" fontId="8" fillId="4" borderId="81" xfId="1" applyFont="1" applyFill="1" applyBorder="1" applyAlignment="1">
      <alignment horizontal="center" vertical="center"/>
    </xf>
    <xf numFmtId="49" fontId="8" fillId="3" borderId="40" xfId="1" applyNumberFormat="1" applyFont="1" applyFill="1" applyBorder="1" applyAlignment="1">
      <alignment horizontal="center"/>
    </xf>
    <xf numFmtId="49" fontId="8" fillId="0" borderId="80" xfId="1" applyNumberFormat="1" applyFont="1" applyBorder="1" applyAlignment="1">
      <alignment horizontal="center"/>
    </xf>
    <xf numFmtId="49" fontId="13" fillId="4" borderId="36" xfId="1" applyNumberFormat="1" applyFont="1" applyFill="1" applyBorder="1" applyAlignment="1">
      <alignment horizontal="center" vertical="center"/>
    </xf>
    <xf numFmtId="49" fontId="13" fillId="4" borderId="82" xfId="1" applyNumberFormat="1" applyFont="1" applyFill="1" applyBorder="1" applyAlignment="1">
      <alignment horizontal="center" vertical="center"/>
    </xf>
    <xf numFmtId="49" fontId="13" fillId="4" borderId="78" xfId="1" applyNumberFormat="1" applyFont="1" applyFill="1" applyBorder="1" applyAlignment="1" applyProtection="1">
      <alignment horizontal="center" vertical="center"/>
      <protection locked="0"/>
    </xf>
    <xf numFmtId="49" fontId="13" fillId="4" borderId="88" xfId="1" applyNumberFormat="1" applyFont="1" applyFill="1" applyBorder="1" applyAlignment="1" applyProtection="1">
      <alignment horizontal="center" vertical="center"/>
      <protection locked="0"/>
    </xf>
    <xf numFmtId="49" fontId="8" fillId="0" borderId="76" xfId="1" applyNumberFormat="1" applyFont="1" applyBorder="1" applyAlignment="1">
      <alignment horizontal="center" vertical="center"/>
    </xf>
    <xf numFmtId="0" fontId="8" fillId="0" borderId="14" xfId="1" applyFont="1" applyBorder="1" applyAlignment="1" applyProtection="1">
      <alignment horizontal="center" vertical="center"/>
      <protection locked="0"/>
    </xf>
    <xf numFmtId="0" fontId="8" fillId="0" borderId="3" xfId="1" applyFont="1" applyBorder="1" applyAlignment="1" applyProtection="1">
      <alignment horizontal="center" vertical="center"/>
      <protection locked="0"/>
    </xf>
    <xf numFmtId="0" fontId="8" fillId="0" borderId="15" xfId="1" applyFont="1" applyBorder="1" applyAlignment="1">
      <alignment horizontal="center" vertical="center"/>
    </xf>
    <xf numFmtId="0" fontId="8" fillId="0" borderId="26" xfId="1" applyFont="1" applyBorder="1" applyAlignment="1">
      <alignment horizontal="center" vertical="center"/>
    </xf>
    <xf numFmtId="49" fontId="8" fillId="0" borderId="3" xfId="1" applyNumberFormat="1" applyFont="1" applyBorder="1" applyAlignment="1">
      <alignment horizontal="center"/>
    </xf>
    <xf numFmtId="49" fontId="13" fillId="0" borderId="36" xfId="1" applyNumberFormat="1" applyFont="1" applyBorder="1" applyAlignment="1">
      <alignment horizontal="center" vertical="center"/>
    </xf>
    <xf numFmtId="49" fontId="13" fillId="0" borderId="27" xfId="1" applyNumberFormat="1" applyFont="1" applyBorder="1" applyAlignment="1">
      <alignment horizontal="center" vertical="center"/>
    </xf>
    <xf numFmtId="49" fontId="13" fillId="0" borderId="78" xfId="1" applyNumberFormat="1" applyFont="1" applyBorder="1" applyAlignment="1" applyProtection="1">
      <alignment horizontal="center" vertical="center"/>
      <protection locked="0"/>
    </xf>
    <xf numFmtId="49" fontId="13" fillId="0" borderId="32" xfId="1" applyNumberFormat="1" applyFont="1" applyBorder="1" applyAlignment="1" applyProtection="1">
      <alignment horizontal="center" vertical="center"/>
      <protection locked="0"/>
    </xf>
    <xf numFmtId="49" fontId="11" fillId="0" borderId="0" xfId="1" applyNumberFormat="1" applyFont="1" applyAlignment="1">
      <alignment horizontal="center"/>
    </xf>
    <xf numFmtId="0" fontId="8" fillId="0" borderId="65" xfId="1" applyFont="1" applyBorder="1" applyAlignment="1">
      <alignment horizontal="center" vertical="center"/>
    </xf>
    <xf numFmtId="0" fontId="8" fillId="0" borderId="66" xfId="1" applyFont="1" applyBorder="1" applyAlignment="1" applyProtection="1">
      <alignment horizontal="center" vertical="center"/>
      <protection locked="0"/>
    </xf>
    <xf numFmtId="0" fontId="8" fillId="0" borderId="67" xfId="1" applyFont="1" applyBorder="1" applyAlignment="1">
      <alignment horizontal="center" vertical="center"/>
    </xf>
    <xf numFmtId="49" fontId="8" fillId="3" borderId="71" xfId="1" applyNumberFormat="1" applyFont="1" applyFill="1" applyBorder="1" applyAlignment="1">
      <alignment horizontal="center"/>
    </xf>
    <xf numFmtId="49" fontId="8" fillId="0" borderId="29" xfId="1" applyNumberFormat="1" applyFont="1" applyBorder="1" applyAlignment="1">
      <alignment horizontal="center"/>
    </xf>
    <xf numFmtId="1" fontId="13" fillId="0" borderId="68" xfId="1" applyNumberFormat="1" applyFont="1" applyBorder="1" applyAlignment="1">
      <alignment horizontal="center" vertical="center"/>
    </xf>
    <xf numFmtId="1" fontId="13" fillId="0" borderId="27" xfId="1" applyNumberFormat="1" applyFont="1" applyBorder="1" applyAlignment="1">
      <alignment horizontal="center" vertical="center"/>
    </xf>
    <xf numFmtId="49" fontId="13" fillId="0" borderId="75" xfId="1" applyNumberFormat="1" applyFont="1" applyBorder="1" applyAlignment="1" applyProtection="1">
      <alignment horizontal="center" vertical="center"/>
      <protection locked="0"/>
    </xf>
    <xf numFmtId="0" fontId="8" fillId="0" borderId="40" xfId="1" applyFont="1" applyBorder="1" applyAlignment="1" applyProtection="1">
      <alignment horizontal="center" vertical="center"/>
      <protection locked="0"/>
    </xf>
    <xf numFmtId="0" fontId="8" fillId="0" borderId="80" xfId="1" applyFont="1" applyBorder="1" applyAlignment="1" applyProtection="1">
      <alignment horizontal="center" vertical="center"/>
      <protection locked="0"/>
    </xf>
    <xf numFmtId="0" fontId="8" fillId="0" borderId="46" xfId="1" applyFont="1" applyBorder="1" applyAlignment="1">
      <alignment horizontal="center" vertical="center"/>
    </xf>
    <xf numFmtId="0" fontId="8" fillId="0" borderId="81" xfId="1" applyFont="1" applyBorder="1" applyAlignment="1">
      <alignment horizontal="center" vertical="center"/>
    </xf>
    <xf numFmtId="0" fontId="8" fillId="0" borderId="35" xfId="1" applyFont="1" applyBorder="1" applyAlignment="1">
      <alignment horizontal="center" vertical="center"/>
    </xf>
    <xf numFmtId="49" fontId="8" fillId="0" borderId="48" xfId="1" applyNumberFormat="1" applyFont="1" applyBorder="1" applyAlignment="1">
      <alignment horizontal="center" vertical="center"/>
    </xf>
    <xf numFmtId="0" fontId="8" fillId="4" borderId="49" xfId="1" applyFont="1" applyFill="1" applyBorder="1" applyAlignment="1" applyProtection="1">
      <alignment horizontal="center" vertical="center"/>
      <protection locked="0"/>
    </xf>
    <xf numFmtId="0" fontId="8" fillId="4" borderId="50" xfId="1" applyFont="1" applyFill="1" applyBorder="1" applyAlignment="1">
      <alignment horizontal="center" vertical="center"/>
    </xf>
    <xf numFmtId="49" fontId="8" fillId="5" borderId="47" xfId="1" applyNumberFormat="1" applyFont="1" applyFill="1" applyBorder="1" applyAlignment="1">
      <alignment horizontal="center"/>
    </xf>
    <xf numFmtId="49" fontId="8" fillId="5" borderId="56" xfId="1" applyNumberFormat="1" applyFont="1" applyFill="1" applyBorder="1" applyAlignment="1">
      <alignment horizontal="center"/>
    </xf>
    <xf numFmtId="49" fontId="13" fillId="4" borderId="51" xfId="1" applyNumberFormat="1" applyFont="1" applyFill="1" applyBorder="1" applyAlignment="1">
      <alignment horizontal="center" vertical="center"/>
    </xf>
    <xf numFmtId="49" fontId="13" fillId="4" borderId="44" xfId="1" applyNumberFormat="1" applyFont="1" applyFill="1" applyBorder="1" applyAlignment="1" applyProtection="1">
      <alignment horizontal="center" vertical="center"/>
      <protection locked="0"/>
    </xf>
    <xf numFmtId="49" fontId="13" fillId="4" borderId="58" xfId="1" applyNumberFormat="1" applyFont="1" applyFill="1" applyBorder="1" applyAlignment="1" applyProtection="1">
      <alignment horizontal="center" vertical="center"/>
      <protection locked="0"/>
    </xf>
    <xf numFmtId="49" fontId="8" fillId="0" borderId="25" xfId="1" applyNumberFormat="1" applyFont="1" applyBorder="1" applyAlignment="1">
      <alignment horizontal="center" vertical="center"/>
    </xf>
    <xf numFmtId="49" fontId="13" fillId="0" borderId="44" xfId="1" applyNumberFormat="1" applyFont="1" applyBorder="1" applyAlignment="1" applyProtection="1">
      <alignment horizontal="center" vertical="center"/>
      <protection locked="0"/>
    </xf>
    <xf numFmtId="49" fontId="13" fillId="0" borderId="34" xfId="1" applyNumberFormat="1" applyFont="1" applyBorder="1" applyAlignment="1" applyProtection="1">
      <alignment horizontal="center" vertical="center"/>
      <protection locked="0"/>
    </xf>
    <xf numFmtId="0" fontId="8" fillId="0" borderId="13" xfId="1" applyFont="1" applyBorder="1" applyAlignment="1">
      <alignment horizontal="center" vertical="center"/>
    </xf>
    <xf numFmtId="49" fontId="8" fillId="3" borderId="19" xfId="1" applyNumberFormat="1" applyFont="1" applyFill="1" applyBorder="1" applyAlignment="1">
      <alignment horizontal="center"/>
    </xf>
    <xf numFmtId="1" fontId="13" fillId="0" borderId="22" xfId="1" applyNumberFormat="1" applyFont="1" applyBorder="1" applyAlignment="1">
      <alignment horizontal="center" vertical="center"/>
    </xf>
    <xf numFmtId="49" fontId="13" fillId="0" borderId="24" xfId="1" applyNumberFormat="1" applyFont="1" applyBorder="1" applyAlignment="1" applyProtection="1">
      <alignment horizontal="center" vertical="center"/>
      <protection locked="0"/>
    </xf>
    <xf numFmtId="0" fontId="10" fillId="0" borderId="0" xfId="1" applyFont="1" applyAlignment="1">
      <alignment horizontal="center" vertical="top"/>
    </xf>
    <xf numFmtId="0" fontId="3" fillId="0" borderId="1" xfId="0" applyFont="1" applyBorder="1" applyAlignment="1">
      <alignment horizontal="center"/>
    </xf>
    <xf numFmtId="0" fontId="4" fillId="2" borderId="2" xfId="0" applyFont="1" applyFill="1" applyBorder="1" applyAlignment="1">
      <alignment horizontal="center" vertical="center"/>
    </xf>
    <xf numFmtId="0" fontId="6" fillId="0" borderId="2" xfId="0" applyFont="1" applyBorder="1" applyAlignment="1">
      <alignment horizontal="center" vertical="center" shrinkToFit="1"/>
    </xf>
    <xf numFmtId="0" fontId="5" fillId="0" borderId="0" xfId="0" applyFont="1" applyAlignment="1">
      <alignment horizontal="center" vertical="center"/>
    </xf>
    <xf numFmtId="0" fontId="7" fillId="2" borderId="2" xfId="0" applyFont="1" applyFill="1" applyBorder="1" applyAlignment="1">
      <alignment horizontal="center" shrinkToFit="1"/>
    </xf>
    <xf numFmtId="0" fontId="5" fillId="0" borderId="67" xfId="1" applyFont="1" applyBorder="1" applyAlignment="1" applyProtection="1">
      <alignment horizontal="center" vertical="center" shrinkToFit="1"/>
      <protection locked="0"/>
    </xf>
    <xf numFmtId="0" fontId="5" fillId="0" borderId="81" xfId="1" applyFont="1" applyBorder="1" applyAlignment="1" applyProtection="1">
      <alignment horizontal="center" vertical="center" shrinkToFit="1"/>
      <protection locked="0"/>
    </xf>
    <xf numFmtId="0" fontId="5" fillId="0" borderId="98" xfId="1" applyFont="1" applyBorder="1" applyAlignment="1" applyProtection="1">
      <alignment horizontal="left"/>
      <protection locked="0"/>
    </xf>
    <xf numFmtId="0" fontId="5" fillId="0" borderId="97" xfId="0" applyFont="1" applyBorder="1"/>
    <xf numFmtId="0" fontId="5" fillId="0" borderId="96" xfId="0" applyFont="1" applyBorder="1"/>
    <xf numFmtId="0" fontId="7" fillId="0" borderId="75" xfId="1" applyFont="1" applyBorder="1" applyAlignment="1">
      <alignment horizontal="left" vertical="top"/>
    </xf>
    <xf numFmtId="0" fontId="7" fillId="0" borderId="88" xfId="1" applyFont="1" applyBorder="1" applyAlignment="1">
      <alignment horizontal="left" vertical="top"/>
    </xf>
    <xf numFmtId="0" fontId="5" fillId="0" borderId="102" xfId="1" applyFont="1" applyBorder="1" applyAlignment="1" applyProtection="1">
      <alignment horizontal="left"/>
      <protection locked="0"/>
    </xf>
    <xf numFmtId="0" fontId="5" fillId="0" borderId="101" xfId="0" applyFont="1" applyBorder="1"/>
    <xf numFmtId="0" fontId="5" fillId="0" borderId="100" xfId="0" applyFont="1" applyBorder="1"/>
    <xf numFmtId="0" fontId="15" fillId="4" borderId="98" xfId="1" applyFont="1" applyFill="1" applyBorder="1" applyAlignment="1" applyProtection="1">
      <alignment horizontal="left"/>
      <protection locked="0"/>
    </xf>
    <xf numFmtId="0" fontId="15" fillId="4" borderId="97" xfId="0" applyFont="1" applyFill="1" applyBorder="1"/>
    <xf numFmtId="0" fontId="15" fillId="4" borderId="96" xfId="0" applyFont="1" applyFill="1" applyBorder="1"/>
    <xf numFmtId="0" fontId="5" fillId="0" borderId="97" xfId="1" applyFont="1" applyBorder="1" applyAlignment="1" applyProtection="1">
      <alignment horizontal="left"/>
      <protection locked="0"/>
    </xf>
    <xf numFmtId="0" fontId="5" fillId="0" borderId="96" xfId="1" applyFont="1" applyBorder="1" applyAlignment="1" applyProtection="1">
      <alignment horizontal="left"/>
      <protection locked="0"/>
    </xf>
    <xf numFmtId="0" fontId="4" fillId="0" borderId="3" xfId="0" applyFont="1" applyBorder="1" applyAlignment="1">
      <alignment horizontal="center" vertical="center" shrinkToFit="1"/>
    </xf>
    <xf numFmtId="0" fontId="5" fillId="0" borderId="101" xfId="1" applyFont="1" applyBorder="1" applyAlignment="1" applyProtection="1">
      <alignment horizontal="left"/>
      <protection locked="0"/>
    </xf>
    <xf numFmtId="0" fontId="5" fillId="0" borderId="100" xfId="1" applyFont="1" applyBorder="1" applyAlignment="1" applyProtection="1">
      <alignment horizontal="left"/>
      <protection locked="0"/>
    </xf>
    <xf numFmtId="0" fontId="9" fillId="0" borderId="2" xfId="0" applyFont="1" applyBorder="1" applyAlignment="1">
      <alignment horizontal="center" vertical="center" shrinkToFit="1"/>
    </xf>
    <xf numFmtId="0" fontId="9" fillId="0" borderId="40" xfId="0" applyFont="1" applyBorder="1" applyAlignment="1">
      <alignment horizontal="center" vertical="center" shrinkToFit="1"/>
    </xf>
    <xf numFmtId="0" fontId="9" fillId="0" borderId="2" xfId="0" applyFont="1" applyBorder="1" applyAlignment="1">
      <alignment horizontal="center" shrinkToFit="1"/>
    </xf>
    <xf numFmtId="0" fontId="9" fillId="0" borderId="40" xfId="0" applyFont="1" applyBorder="1" applyAlignment="1">
      <alignment horizontal="center" shrinkToFit="1"/>
    </xf>
    <xf numFmtId="0" fontId="18" fillId="0" borderId="0" xfId="1" applyFont="1" applyAlignment="1">
      <alignment horizontal="left" vertical="center" wrapText="1"/>
    </xf>
    <xf numFmtId="0" fontId="17" fillId="2" borderId="2" xfId="0" applyFont="1" applyFill="1" applyBorder="1" applyAlignment="1">
      <alignment horizontal="center" vertical="center" shrinkToFit="1"/>
    </xf>
    <xf numFmtId="0" fontId="15" fillId="0" borderId="102" xfId="1" applyFont="1" applyBorder="1" applyAlignment="1" applyProtection="1">
      <alignment horizontal="left"/>
      <protection locked="0"/>
    </xf>
    <xf numFmtId="0" fontId="15" fillId="0" borderId="101" xfId="0" applyFont="1" applyBorder="1"/>
    <xf numFmtId="0" fontId="15" fillId="0" borderId="100" xfId="0" applyFont="1" applyBorder="1"/>
    <xf numFmtId="0" fontId="15" fillId="0" borderId="67" xfId="1" applyFont="1" applyBorder="1" applyAlignment="1" applyProtection="1">
      <alignment horizontal="center" vertical="center" shrinkToFit="1"/>
      <protection locked="0"/>
    </xf>
    <xf numFmtId="0" fontId="15" fillId="0" borderId="81" xfId="1" applyFont="1" applyBorder="1" applyAlignment="1" applyProtection="1">
      <alignment horizontal="center" vertical="center" shrinkToFit="1"/>
      <protection locked="0"/>
    </xf>
    <xf numFmtId="0" fontId="15" fillId="0" borderId="98" xfId="1" applyFont="1" applyBorder="1" applyAlignment="1" applyProtection="1">
      <alignment horizontal="left"/>
      <protection locked="0"/>
    </xf>
    <xf numFmtId="0" fontId="15" fillId="0" borderId="97" xfId="0" applyFont="1" applyBorder="1"/>
    <xf numFmtId="0" fontId="15" fillId="0" borderId="96" xfId="0" applyFont="1" applyBorder="1"/>
    <xf numFmtId="0" fontId="15" fillId="4" borderId="102" xfId="1" applyFont="1" applyFill="1" applyBorder="1" applyAlignment="1" applyProtection="1">
      <alignment horizontal="left"/>
      <protection locked="0"/>
    </xf>
    <xf numFmtId="0" fontId="15" fillId="4" borderId="101" xfId="0" applyFont="1" applyFill="1" applyBorder="1"/>
    <xf numFmtId="0" fontId="15" fillId="4" borderId="100" xfId="0" applyFont="1" applyFill="1" applyBorder="1"/>
    <xf numFmtId="0" fontId="5" fillId="2" borderId="69" xfId="1" applyFont="1" applyFill="1" applyBorder="1" applyAlignment="1">
      <alignment horizontal="center" vertical="center" wrapText="1"/>
    </xf>
    <xf numFmtId="0" fontId="5" fillId="2" borderId="71" xfId="1" applyFont="1" applyFill="1" applyBorder="1" applyAlignment="1">
      <alignment horizontal="center" vertical="center" wrapText="1"/>
    </xf>
    <xf numFmtId="0" fontId="5" fillId="2" borderId="0" xfId="1" applyFont="1" applyFill="1" applyAlignment="1">
      <alignment horizontal="center" vertical="center" wrapText="1"/>
    </xf>
    <xf numFmtId="0" fontId="5" fillId="2" borderId="19" xfId="1" applyFont="1" applyFill="1" applyBorder="1" applyAlignment="1">
      <alignment horizontal="center" vertical="center" wrapText="1"/>
    </xf>
    <xf numFmtId="0" fontId="5" fillId="2" borderId="99" xfId="1" applyFont="1" applyFill="1" applyBorder="1" applyAlignment="1">
      <alignment horizontal="center" vertical="center" wrapText="1"/>
    </xf>
    <xf numFmtId="0" fontId="5" fillId="2" borderId="40" xfId="1" applyFont="1" applyFill="1" applyBorder="1" applyAlignment="1">
      <alignment horizontal="center" vertical="center" wrapText="1"/>
    </xf>
    <xf numFmtId="0" fontId="15" fillId="0" borderId="97" xfId="1" applyFont="1" applyBorder="1" applyAlignment="1" applyProtection="1">
      <alignment horizontal="left"/>
      <protection locked="0"/>
    </xf>
    <xf numFmtId="0" fontId="3" fillId="0" borderId="0" xfId="1" applyFont="1" applyAlignment="1">
      <alignment horizontal="center" vertical="center"/>
    </xf>
    <xf numFmtId="0" fontId="5" fillId="0" borderId="0" xfId="1" applyFont="1" applyAlignment="1">
      <alignment horizontal="center" vertical="top"/>
    </xf>
    <xf numFmtId="0" fontId="20" fillId="2" borderId="2" xfId="1" applyFont="1" applyFill="1" applyBorder="1" applyAlignment="1">
      <alignment horizontal="center" vertical="center" shrinkToFit="1"/>
    </xf>
    <xf numFmtId="0" fontId="4" fillId="2" borderId="2" xfId="1" applyFont="1" applyFill="1" applyBorder="1" applyAlignment="1">
      <alignment horizontal="center" vertical="center"/>
    </xf>
    <xf numFmtId="0" fontId="10" fillId="0" borderId="2" xfId="1" applyFont="1" applyBorder="1" applyAlignment="1" applyProtection="1">
      <alignment horizontal="center" vertical="center" shrinkToFit="1"/>
      <protection hidden="1"/>
    </xf>
    <xf numFmtId="0" fontId="2" fillId="0" borderId="2" xfId="1" applyBorder="1" applyAlignment="1">
      <alignment horizontal="center" vertical="center" shrinkToFit="1"/>
    </xf>
    <xf numFmtId="0" fontId="5" fillId="2" borderId="103" xfId="1" applyFont="1" applyFill="1" applyBorder="1" applyAlignment="1">
      <alignment horizontal="center" vertical="center" wrapText="1"/>
    </xf>
    <xf numFmtId="0" fontId="5" fillId="2" borderId="78" xfId="1" applyFont="1" applyFill="1" applyBorder="1" applyAlignment="1">
      <alignment horizontal="center" vertical="center" wrapText="1"/>
    </xf>
    <xf numFmtId="0" fontId="9" fillId="0" borderId="89" xfId="1" applyFont="1" applyBorder="1" applyAlignment="1">
      <alignment horizontal="center" vertical="center" shrinkToFit="1"/>
    </xf>
    <xf numFmtId="0" fontId="9" fillId="0" borderId="91" xfId="1" applyFont="1" applyBorder="1" applyAlignment="1">
      <alignment horizontal="center" vertical="center" shrinkToFit="1"/>
    </xf>
    <xf numFmtId="49" fontId="8" fillId="5" borderId="40" xfId="1" applyNumberFormat="1" applyFont="1" applyFill="1" applyBorder="1" applyAlignment="1">
      <alignment horizontal="center"/>
    </xf>
    <xf numFmtId="49" fontId="8" fillId="5" borderId="3" xfId="1" applyNumberFormat="1" applyFont="1" applyFill="1" applyBorder="1" applyAlignment="1">
      <alignment horizontal="center"/>
    </xf>
    <xf numFmtId="49" fontId="13" fillId="4" borderId="27" xfId="1" applyNumberFormat="1" applyFont="1" applyFill="1" applyBorder="1" applyAlignment="1">
      <alignment horizontal="center" vertical="center"/>
    </xf>
    <xf numFmtId="49" fontId="13" fillId="4" borderId="34" xfId="1" applyNumberFormat="1" applyFont="1" applyFill="1" applyBorder="1" applyAlignment="1" applyProtection="1">
      <alignment horizontal="center" vertical="center"/>
      <protection locked="0"/>
    </xf>
    <xf numFmtId="49" fontId="8" fillId="5" borderId="19" xfId="1" applyNumberFormat="1" applyFont="1" applyFill="1" applyBorder="1" applyAlignment="1">
      <alignment horizontal="center"/>
    </xf>
    <xf numFmtId="49" fontId="8" fillId="5" borderId="29" xfId="1" applyNumberFormat="1" applyFont="1" applyFill="1" applyBorder="1" applyAlignment="1">
      <alignment horizontal="center"/>
    </xf>
    <xf numFmtId="1" fontId="13" fillId="4" borderId="22" xfId="1" applyNumberFormat="1" applyFont="1" applyFill="1" applyBorder="1" applyAlignment="1">
      <alignment horizontal="center" vertical="center"/>
    </xf>
    <xf numFmtId="1" fontId="13" fillId="4" borderId="27" xfId="1" applyNumberFormat="1" applyFont="1" applyFill="1" applyBorder="1" applyAlignment="1">
      <alignment horizontal="center" vertical="center"/>
    </xf>
    <xf numFmtId="49" fontId="13" fillId="4" borderId="24" xfId="1" applyNumberFormat="1" applyFont="1" applyFill="1" applyBorder="1" applyAlignment="1" applyProtection="1">
      <alignment horizontal="center" vertical="center"/>
      <protection locked="0"/>
    </xf>
    <xf numFmtId="49" fontId="30" fillId="0" borderId="0" xfId="1" applyNumberFormat="1" applyFont="1" applyAlignment="1">
      <alignment horizontal="center"/>
    </xf>
    <xf numFmtId="0" fontId="4" fillId="0" borderId="94" xfId="0" applyFont="1" applyBorder="1" applyAlignment="1" applyProtection="1">
      <alignment horizontal="center" vertical="top"/>
      <protection locked="0"/>
    </xf>
    <xf numFmtId="0" fontId="4" fillId="0" borderId="93" xfId="0" applyFont="1" applyBorder="1" applyAlignment="1" applyProtection="1">
      <alignment horizontal="center" vertical="top"/>
      <protection locked="0"/>
    </xf>
    <xf numFmtId="0" fontId="4" fillId="0" borderId="1" xfId="0" applyFont="1" applyBorder="1" applyAlignment="1" applyProtection="1">
      <alignment horizontal="left" vertical="top"/>
      <protection locked="0"/>
    </xf>
    <xf numFmtId="0" fontId="4" fillId="0" borderId="47" xfId="0" applyFont="1" applyBorder="1" applyAlignment="1">
      <alignment horizontal="center" vertical="center" wrapText="1"/>
    </xf>
    <xf numFmtId="0" fontId="4" fillId="0" borderId="37" xfId="0" applyFont="1" applyBorder="1" applyAlignment="1">
      <alignment horizontal="center" vertical="center" wrapText="1"/>
    </xf>
    <xf numFmtId="0" fontId="4" fillId="0" borderId="92" xfId="0" applyFont="1" applyBorder="1" applyAlignment="1">
      <alignment horizontal="center" vertical="center" wrapText="1"/>
    </xf>
    <xf numFmtId="0" fontId="4" fillId="0" borderId="94" xfId="0" applyFont="1" applyBorder="1" applyAlignment="1">
      <alignment horizontal="center" vertical="center" wrapText="1"/>
    </xf>
    <xf numFmtId="0" fontId="4" fillId="0" borderId="0" xfId="0" applyFont="1" applyAlignment="1">
      <alignment horizontal="center" vertical="center" wrapText="1"/>
    </xf>
    <xf numFmtId="0" fontId="4" fillId="0" borderId="19" xfId="0" applyFont="1" applyBorder="1" applyAlignment="1">
      <alignment horizontal="center" vertical="center" wrapText="1"/>
    </xf>
    <xf numFmtId="0" fontId="4" fillId="0" borderId="0" xfId="0" applyFont="1" applyAlignment="1" applyProtection="1">
      <alignment horizontal="left" vertical="top"/>
      <protection locked="0"/>
    </xf>
    <xf numFmtId="0" fontId="4" fillId="0" borderId="0" xfId="0" applyFont="1" applyAlignment="1" applyProtection="1">
      <alignment horizontal="left" vertical="center"/>
      <protection locked="0"/>
    </xf>
    <xf numFmtId="0" fontId="4" fillId="0" borderId="19" xfId="0" applyFont="1" applyBorder="1" applyAlignment="1" applyProtection="1">
      <alignment horizontal="left" vertical="center"/>
      <protection locked="0"/>
    </xf>
    <xf numFmtId="0" fontId="2" fillId="0" borderId="94" xfId="0" applyFont="1" applyBorder="1" applyAlignment="1">
      <alignment horizontal="center" vertical="top" wrapText="1"/>
    </xf>
    <xf numFmtId="0" fontId="2" fillId="0" borderId="93" xfId="0" applyFont="1" applyBorder="1" applyAlignment="1">
      <alignment horizontal="center" vertical="top" wrapText="1"/>
    </xf>
    <xf numFmtId="0" fontId="4" fillId="0" borderId="1" xfId="0" applyFont="1" applyBorder="1" applyAlignment="1">
      <alignment horizontal="left" vertical="center" wrapText="1"/>
    </xf>
    <xf numFmtId="0" fontId="4" fillId="0" borderId="0" xfId="0" applyFont="1" applyAlignment="1">
      <alignment horizontal="center" vertical="center" shrinkToFit="1"/>
    </xf>
    <xf numFmtId="0" fontId="4" fillId="0" borderId="19" xfId="0" applyFont="1" applyBorder="1" applyAlignment="1">
      <alignment horizontal="center" vertical="center" shrinkToFit="1"/>
    </xf>
    <xf numFmtId="0" fontId="4" fillId="0" borderId="1" xfId="0" applyFont="1" applyBorder="1" applyAlignment="1" applyProtection="1">
      <alignment horizontal="left" vertical="center"/>
      <protection locked="0"/>
    </xf>
    <xf numFmtId="0" fontId="4" fillId="0" borderId="29" xfId="0" applyFont="1" applyBorder="1" applyAlignment="1" applyProtection="1">
      <alignment horizontal="left" vertical="center"/>
      <protection locked="0"/>
    </xf>
    <xf numFmtId="0" fontId="4" fillId="0" borderId="93" xfId="0" applyFont="1" applyBorder="1" applyAlignment="1">
      <alignment horizontal="center" vertical="center" wrapText="1"/>
    </xf>
    <xf numFmtId="0" fontId="4" fillId="0" borderId="1" xfId="0" applyFont="1" applyBorder="1" applyAlignment="1">
      <alignment horizontal="center" vertical="center" wrapText="1"/>
    </xf>
    <xf numFmtId="0" fontId="4" fillId="0" borderId="29" xfId="0" applyFont="1" applyBorder="1" applyAlignment="1">
      <alignment horizontal="center" vertical="center" wrapText="1"/>
    </xf>
    <xf numFmtId="0" fontId="9" fillId="0" borderId="47" xfId="0" applyFont="1" applyBorder="1" applyAlignment="1">
      <alignment horizontal="center" wrapText="1"/>
    </xf>
    <xf numFmtId="0" fontId="9" fillId="0" borderId="37" xfId="0" applyFont="1" applyBorder="1" applyAlignment="1">
      <alignment horizontal="center" wrapText="1"/>
    </xf>
    <xf numFmtId="0" fontId="9" fillId="0" borderId="92" xfId="0" applyFont="1" applyBorder="1" applyAlignment="1">
      <alignment horizontal="center" wrapText="1"/>
    </xf>
    <xf numFmtId="0" fontId="9" fillId="0" borderId="94" xfId="0" applyFont="1" applyBorder="1" applyAlignment="1">
      <alignment horizontal="center" wrapText="1"/>
    </xf>
    <xf numFmtId="0" fontId="9" fillId="0" borderId="0" xfId="0" applyFont="1" applyAlignment="1">
      <alignment horizontal="center" wrapText="1"/>
    </xf>
    <xf numFmtId="0" fontId="9" fillId="0" borderId="19" xfId="0" applyFont="1" applyBorder="1" applyAlignment="1">
      <alignment horizontal="center" wrapText="1"/>
    </xf>
    <xf numFmtId="0" fontId="4" fillId="0" borderId="37" xfId="0" applyFont="1" applyBorder="1" applyAlignment="1" applyProtection="1">
      <alignment horizontal="left" vertical="top"/>
      <protection locked="0"/>
    </xf>
    <xf numFmtId="0" fontId="7" fillId="0" borderId="69" xfId="0" applyFont="1" applyBorder="1" applyAlignment="1">
      <alignment horizontal="center" wrapText="1"/>
    </xf>
    <xf numFmtId="0" fontId="7" fillId="0" borderId="66" xfId="0" applyFont="1" applyBorder="1" applyAlignment="1" applyProtection="1">
      <alignment horizontal="center" vertical="center" shrinkToFit="1"/>
      <protection locked="0"/>
    </xf>
    <xf numFmtId="0" fontId="7" fillId="0" borderId="3" xfId="0" applyFont="1" applyBorder="1" applyAlignment="1" applyProtection="1">
      <alignment horizontal="center" vertical="center" shrinkToFit="1"/>
      <protection locked="0"/>
    </xf>
    <xf numFmtId="0" fontId="7" fillId="0" borderId="69" xfId="0" applyFont="1" applyBorder="1" applyAlignment="1">
      <alignment horizontal="center" vertical="center" shrinkToFit="1"/>
    </xf>
    <xf numFmtId="0" fontId="4" fillId="0" borderId="37" xfId="0" applyFont="1" applyBorder="1" applyAlignment="1">
      <alignment horizontal="center" vertical="center" shrinkToFit="1"/>
    </xf>
    <xf numFmtId="0" fontId="4" fillId="0" borderId="92" xfId="0" applyFont="1" applyBorder="1" applyAlignment="1">
      <alignment horizontal="center" vertical="center" shrinkToFit="1"/>
    </xf>
    <xf numFmtId="0" fontId="7" fillId="0" borderId="69" xfId="0" applyFont="1" applyBorder="1" applyAlignment="1">
      <alignment horizontal="left" shrinkToFit="1"/>
    </xf>
    <xf numFmtId="0" fontId="7" fillId="0" borderId="1" xfId="0" applyFont="1" applyBorder="1" applyAlignment="1">
      <alignment horizontal="left" shrinkToFit="1"/>
    </xf>
    <xf numFmtId="0" fontId="7" fillId="0" borderId="40" xfId="0" applyFont="1" applyBorder="1" applyAlignment="1" applyProtection="1">
      <alignment horizontal="center" vertical="center" shrinkToFit="1"/>
      <protection locked="0"/>
    </xf>
    <xf numFmtId="0" fontId="4" fillId="0" borderId="37" xfId="0" applyFont="1" applyBorder="1" applyAlignment="1">
      <alignment horizontal="left" vertical="center" wrapText="1"/>
    </xf>
    <xf numFmtId="0" fontId="31" fillId="0" borderId="0" xfId="0" applyFont="1" applyAlignment="1" applyProtection="1">
      <alignment horizontal="center" vertical="center" shrinkToFit="1"/>
      <protection locked="0"/>
    </xf>
    <xf numFmtId="0" fontId="7" fillId="0" borderId="37" xfId="0" applyFont="1" applyBorder="1" applyAlignment="1" applyProtection="1">
      <alignment horizontal="center" vertical="top" shrinkToFit="1"/>
      <protection locked="0"/>
    </xf>
    <xf numFmtId="0" fontId="7" fillId="0" borderId="77" xfId="0" applyFont="1" applyBorder="1" applyAlignment="1">
      <alignment horizontal="center" vertical="center" shrinkToFit="1"/>
    </xf>
    <xf numFmtId="0" fontId="7" fillId="0" borderId="79" xfId="0" applyFont="1" applyBorder="1" applyAlignment="1">
      <alignment horizontal="center" vertical="center" shrinkToFit="1"/>
    </xf>
    <xf numFmtId="0" fontId="7" fillId="0" borderId="69" xfId="0" applyFont="1" applyBorder="1" applyAlignment="1">
      <alignment horizontal="center" shrinkToFit="1"/>
    </xf>
    <xf numFmtId="0" fontId="7" fillId="0" borderId="1" xfId="0" applyFont="1" applyBorder="1" applyAlignment="1">
      <alignment horizontal="center" shrinkToFit="1"/>
    </xf>
    <xf numFmtId="0" fontId="7" fillId="0" borderId="65" xfId="0" applyFont="1" applyBorder="1" applyAlignment="1">
      <alignment horizontal="center" vertical="center" shrinkToFit="1"/>
    </xf>
    <xf numFmtId="0" fontId="7" fillId="0" borderId="76" xfId="0" applyFont="1" applyBorder="1" applyAlignment="1">
      <alignment horizontal="center" vertical="center" shrinkToFit="1"/>
    </xf>
    <xf numFmtId="0" fontId="7" fillId="0" borderId="92" xfId="0" applyFont="1" applyBorder="1" applyAlignment="1" applyProtection="1">
      <alignment horizontal="center" vertical="top" shrinkToFit="1"/>
      <protection locked="0"/>
    </xf>
    <xf numFmtId="0" fontId="7" fillId="0" borderId="27" xfId="0" applyFont="1" applyBorder="1" applyAlignment="1">
      <alignment horizontal="center" vertical="top" shrinkToFit="1"/>
    </xf>
    <xf numFmtId="0" fontId="7" fillId="0" borderId="1" xfId="0" applyFont="1" applyBorder="1" applyAlignment="1">
      <alignment horizontal="center" vertical="top" shrinkToFit="1"/>
    </xf>
    <xf numFmtId="0" fontId="7" fillId="0" borderId="29" xfId="0" applyFont="1" applyBorder="1" applyAlignment="1">
      <alignment horizontal="center" vertical="top" shrinkToFit="1"/>
    </xf>
    <xf numFmtId="0" fontId="7" fillId="0" borderId="22" xfId="0" applyFont="1" applyBorder="1" applyAlignment="1">
      <alignment horizontal="center" shrinkToFit="1"/>
    </xf>
    <xf numFmtId="0" fontId="7" fillId="0" borderId="0" xfId="0" applyFont="1" applyAlignment="1">
      <alignment horizontal="center" shrinkToFit="1"/>
    </xf>
    <xf numFmtId="0" fontId="7" fillId="0" borderId="19" xfId="0" applyFont="1" applyBorder="1" applyAlignment="1">
      <alignment horizontal="center" shrinkToFit="1"/>
    </xf>
    <xf numFmtId="0" fontId="31" fillId="0" borderId="19" xfId="0" applyFont="1" applyBorder="1" applyAlignment="1" applyProtection="1">
      <alignment horizontal="center" vertical="center" shrinkToFit="1"/>
      <protection locked="0"/>
    </xf>
    <xf numFmtId="0" fontId="4" fillId="0" borderId="47" xfId="0" applyFont="1" applyBorder="1" applyAlignment="1" applyProtection="1">
      <alignment horizontal="center" vertical="top"/>
      <protection locked="0"/>
    </xf>
    <xf numFmtId="0" fontId="7" fillId="0" borderId="80" xfId="0" applyFont="1" applyBorder="1" applyAlignment="1" applyProtection="1">
      <alignment horizontal="center" vertical="center" shrinkToFit="1"/>
      <protection locked="0"/>
    </xf>
    <xf numFmtId="0" fontId="7" fillId="0" borderId="77" xfId="0" quotePrefix="1" applyFont="1" applyBorder="1" applyAlignment="1">
      <alignment horizontal="center" vertical="center" shrinkToFit="1"/>
    </xf>
    <xf numFmtId="0" fontId="7" fillId="0" borderId="65" xfId="0" quotePrefix="1" applyFont="1" applyBorder="1" applyAlignment="1">
      <alignment horizontal="center" vertical="center" shrinkToFit="1"/>
    </xf>
    <xf numFmtId="0" fontId="7" fillId="0" borderId="94" xfId="0" applyFont="1" applyBorder="1" applyAlignment="1">
      <alignment horizontal="center" shrinkToFit="1"/>
    </xf>
    <xf numFmtId="0" fontId="2" fillId="0" borderId="94" xfId="0" applyFont="1" applyBorder="1" applyAlignment="1">
      <alignment horizontal="center" shrinkToFit="1"/>
    </xf>
    <xf numFmtId="0" fontId="2" fillId="0" borderId="0" xfId="0" applyFont="1" applyAlignment="1">
      <alignment horizontal="center" shrinkToFit="1"/>
    </xf>
    <xf numFmtId="0" fontId="25" fillId="0" borderId="14" xfId="0" applyFont="1" applyBorder="1" applyAlignment="1">
      <alignment horizontal="center" vertical="center" wrapText="1"/>
    </xf>
    <xf numFmtId="0" fontId="25" fillId="0" borderId="80" xfId="0" applyFont="1" applyBorder="1" applyAlignment="1">
      <alignment horizontal="center" vertical="center" wrapText="1"/>
    </xf>
    <xf numFmtId="0" fontId="2" fillId="0" borderId="1" xfId="0" applyFont="1" applyBorder="1" applyAlignment="1">
      <alignment horizontal="center" vertical="top" shrinkToFit="1"/>
    </xf>
    <xf numFmtId="0" fontId="7" fillId="2" borderId="89" xfId="0" applyFont="1" applyFill="1" applyBorder="1" applyAlignment="1">
      <alignment horizontal="center" shrinkToFit="1"/>
    </xf>
    <xf numFmtId="0" fontId="7" fillId="2" borderId="90" xfId="0" applyFont="1" applyFill="1" applyBorder="1" applyAlignment="1">
      <alignment horizontal="center" shrinkToFit="1"/>
    </xf>
    <xf numFmtId="0" fontId="7" fillId="2" borderId="91" xfId="0" applyFont="1" applyFill="1" applyBorder="1" applyAlignment="1">
      <alignment horizontal="center" shrinkToFit="1"/>
    </xf>
    <xf numFmtId="0" fontId="23" fillId="0" borderId="1" xfId="0" applyFont="1" applyBorder="1" applyAlignment="1">
      <alignment horizontal="center" vertical="center" wrapText="1"/>
    </xf>
    <xf numFmtId="0" fontId="6" fillId="0" borderId="93" xfId="0" applyFont="1" applyBorder="1" applyAlignment="1">
      <alignment horizontal="center" vertical="center" shrinkToFit="1"/>
    </xf>
    <xf numFmtId="0" fontId="6" fillId="0" borderId="1" xfId="0" applyFont="1" applyBorder="1" applyAlignment="1">
      <alignment horizontal="center" vertical="center" shrinkToFit="1"/>
    </xf>
    <xf numFmtId="0" fontId="6" fillId="0" borderId="29" xfId="0" applyFont="1" applyBorder="1" applyAlignment="1">
      <alignment horizontal="center" vertical="center" shrinkToFit="1"/>
    </xf>
    <xf numFmtId="0" fontId="33" fillId="0" borderId="0" xfId="0" applyFont="1" applyAlignment="1">
      <alignment horizontal="center" vertical="top" wrapText="1"/>
    </xf>
    <xf numFmtId="0" fontId="7" fillId="0" borderId="93" xfId="0" applyFont="1" applyBorder="1" applyAlignment="1">
      <alignment horizontal="center" vertical="top" shrinkToFit="1"/>
    </xf>
    <xf numFmtId="49" fontId="7" fillId="0" borderId="37" xfId="0" applyNumberFormat="1" applyFont="1" applyBorder="1" applyAlignment="1" applyProtection="1">
      <alignment horizontal="center" vertical="top" shrinkToFit="1"/>
      <protection locked="0"/>
    </xf>
    <xf numFmtId="0" fontId="4" fillId="0" borderId="47" xfId="0" applyFont="1" applyBorder="1" applyAlignment="1" applyProtection="1">
      <alignment horizontal="left" vertical="center" wrapText="1"/>
      <protection locked="0"/>
    </xf>
    <xf numFmtId="0" fontId="4" fillId="0" borderId="37" xfId="0" applyFont="1" applyBorder="1" applyAlignment="1" applyProtection="1">
      <alignment horizontal="left" vertical="center" wrapText="1"/>
      <protection locked="0"/>
    </xf>
    <xf numFmtId="0" fontId="4" fillId="0" borderId="92" xfId="0" applyFont="1" applyBorder="1" applyAlignment="1" applyProtection="1">
      <alignment horizontal="left" vertical="center" wrapText="1"/>
      <protection locked="0"/>
    </xf>
    <xf numFmtId="0" fontId="4" fillId="0" borderId="93" xfId="0" applyFont="1" applyBorder="1" applyAlignment="1" applyProtection="1">
      <alignment horizontal="left" vertical="center" wrapText="1"/>
      <protection locked="0"/>
    </xf>
    <xf numFmtId="0" fontId="4" fillId="0" borderId="1" xfId="0" applyFont="1" applyBorder="1" applyAlignment="1" applyProtection="1">
      <alignment horizontal="left" vertical="center" wrapText="1"/>
      <protection locked="0"/>
    </xf>
    <xf numFmtId="0" fontId="4" fillId="0" borderId="29" xfId="0" applyFont="1" applyBorder="1" applyAlignment="1" applyProtection="1">
      <alignment horizontal="left" vertical="center" wrapText="1"/>
      <protection locked="0"/>
    </xf>
    <xf numFmtId="0" fontId="7" fillId="0" borderId="37" xfId="0" applyFont="1" applyBorder="1" applyAlignment="1">
      <alignment horizontal="center" vertical="top" shrinkToFit="1"/>
    </xf>
    <xf numFmtId="0" fontId="17" fillId="2" borderId="90" xfId="0" applyFont="1" applyFill="1" applyBorder="1" applyAlignment="1">
      <alignment horizontal="center" vertical="center" wrapText="1"/>
    </xf>
    <xf numFmtId="0" fontId="4" fillId="0" borderId="37" xfId="0" applyFont="1" applyBorder="1" applyAlignment="1" applyProtection="1">
      <alignment horizontal="left" vertical="center"/>
      <protection locked="0"/>
    </xf>
    <xf numFmtId="0" fontId="4" fillId="0" borderId="92" xfId="0" applyFont="1" applyBorder="1" applyAlignment="1" applyProtection="1">
      <alignment horizontal="left" vertical="center"/>
      <protection locked="0"/>
    </xf>
    <xf numFmtId="0" fontId="9" fillId="0" borderId="0" xfId="0" applyFont="1" applyAlignment="1">
      <alignment horizontal="center" vertical="top" shrinkToFit="1"/>
    </xf>
    <xf numFmtId="14" fontId="4" fillId="0" borderId="89" xfId="0" applyNumberFormat="1" applyFont="1" applyBorder="1" applyAlignment="1" applyProtection="1">
      <alignment horizontal="center" vertical="center" wrapText="1"/>
      <protection locked="0"/>
    </xf>
    <xf numFmtId="0" fontId="4" fillId="0" borderId="90" xfId="0" applyFont="1" applyBorder="1" applyAlignment="1" applyProtection="1">
      <alignment horizontal="center" vertical="center" wrapText="1"/>
      <protection locked="0"/>
    </xf>
    <xf numFmtId="0" fontId="4" fillId="0" borderId="91" xfId="0" applyFont="1" applyBorder="1" applyAlignment="1" applyProtection="1">
      <alignment horizontal="center" vertical="center" wrapText="1"/>
      <protection locked="0"/>
    </xf>
    <xf numFmtId="20" fontId="4" fillId="0" borderId="89" xfId="0" applyNumberFormat="1" applyFont="1" applyBorder="1" applyAlignment="1" applyProtection="1">
      <alignment horizontal="center" vertical="center" shrinkToFit="1"/>
      <protection locked="0"/>
    </xf>
    <xf numFmtId="14" fontId="4" fillId="0" borderId="90" xfId="0" applyNumberFormat="1" applyFont="1" applyBorder="1" applyAlignment="1" applyProtection="1">
      <alignment horizontal="center" vertical="center" shrinkToFit="1"/>
      <protection locked="0"/>
    </xf>
    <xf numFmtId="14" fontId="4" fillId="0" borderId="91" xfId="0" applyNumberFormat="1" applyFont="1" applyBorder="1" applyAlignment="1" applyProtection="1">
      <alignment horizontal="center" vertical="center" shrinkToFit="1"/>
      <protection locked="0"/>
    </xf>
    <xf numFmtId="0" fontId="8" fillId="11" borderId="40" xfId="1" applyFont="1" applyFill="1" applyBorder="1" applyAlignment="1" applyProtection="1">
      <alignment horizontal="center" vertical="center"/>
      <protection locked="0"/>
    </xf>
    <xf numFmtId="0" fontId="8" fillId="11" borderId="49" xfId="1" applyFont="1" applyFill="1" applyBorder="1" applyAlignment="1" applyProtection="1">
      <alignment horizontal="center" vertical="center"/>
      <protection locked="0"/>
    </xf>
    <xf numFmtId="0" fontId="8" fillId="11" borderId="46" xfId="1" applyFont="1" applyFill="1" applyBorder="1" applyAlignment="1">
      <alignment horizontal="center" vertical="center"/>
    </xf>
    <xf numFmtId="0" fontId="8" fillId="11" borderId="50" xfId="1" applyFont="1" applyFill="1" applyBorder="1" applyAlignment="1">
      <alignment horizontal="center" vertical="center"/>
    </xf>
    <xf numFmtId="49" fontId="13" fillId="11" borderId="36" xfId="1" applyNumberFormat="1" applyFont="1" applyFill="1" applyBorder="1" applyAlignment="1">
      <alignment horizontal="center" vertical="center"/>
    </xf>
    <xf numFmtId="49" fontId="13" fillId="11" borderId="51" xfId="1" applyNumberFormat="1" applyFont="1" applyFill="1" applyBorder="1" applyAlignment="1">
      <alignment horizontal="center" vertical="center"/>
    </xf>
    <xf numFmtId="49" fontId="13" fillId="11" borderId="44" xfId="1" applyNumberFormat="1" applyFont="1" applyFill="1" applyBorder="1" applyAlignment="1" applyProtection="1">
      <alignment horizontal="center" vertical="center"/>
      <protection locked="0"/>
    </xf>
    <xf numFmtId="49" fontId="13" fillId="11" borderId="58" xfId="1" applyNumberFormat="1" applyFont="1" applyFill="1" applyBorder="1" applyAlignment="1" applyProtection="1">
      <alignment horizontal="center" vertical="center"/>
      <protection locked="0"/>
    </xf>
    <xf numFmtId="0" fontId="8" fillId="10" borderId="14" xfId="1" applyFont="1" applyFill="1" applyBorder="1" applyAlignment="1" applyProtection="1">
      <alignment horizontal="center" vertical="center"/>
      <protection locked="0"/>
    </xf>
    <xf numFmtId="0" fontId="8" fillId="10" borderId="3" xfId="1" applyFont="1" applyFill="1" applyBorder="1" applyAlignment="1" applyProtection="1">
      <alignment horizontal="center" vertical="center"/>
      <protection locked="0"/>
    </xf>
    <xf numFmtId="0" fontId="8" fillId="10" borderId="15" xfId="1" applyFont="1" applyFill="1" applyBorder="1" applyAlignment="1">
      <alignment horizontal="center" vertical="center"/>
    </xf>
    <xf numFmtId="0" fontId="8" fillId="10" borderId="26" xfId="1" applyFont="1" applyFill="1" applyBorder="1" applyAlignment="1">
      <alignment horizontal="center" vertical="center"/>
    </xf>
    <xf numFmtId="49" fontId="13" fillId="10" borderId="36" xfId="1" applyNumberFormat="1" applyFont="1" applyFill="1" applyBorder="1" applyAlignment="1">
      <alignment horizontal="center" vertical="center"/>
    </xf>
    <xf numFmtId="49" fontId="13" fillId="10" borderId="27" xfId="1" applyNumberFormat="1" applyFont="1" applyFill="1" applyBorder="1" applyAlignment="1">
      <alignment horizontal="center" vertical="center"/>
    </xf>
    <xf numFmtId="49" fontId="13" fillId="10" borderId="44" xfId="1" applyNumberFormat="1" applyFont="1" applyFill="1" applyBorder="1" applyAlignment="1" applyProtection="1">
      <alignment horizontal="center" vertical="center"/>
      <protection locked="0"/>
    </xf>
    <xf numFmtId="49" fontId="13" fillId="10" borderId="34" xfId="1" applyNumberFormat="1" applyFont="1" applyFill="1" applyBorder="1" applyAlignment="1" applyProtection="1">
      <alignment horizontal="center" vertical="center"/>
      <protection locked="0"/>
    </xf>
    <xf numFmtId="49" fontId="34" fillId="0" borderId="0" xfId="1" applyNumberFormat="1" applyFont="1" applyAlignment="1">
      <alignment horizontal="center"/>
    </xf>
    <xf numFmtId="0" fontId="4" fillId="0" borderId="94" xfId="0" applyFont="1" applyBorder="1" applyAlignment="1" applyProtection="1">
      <alignment horizontal="left" vertical="top" shrinkToFit="1"/>
      <protection locked="0"/>
    </xf>
    <xf numFmtId="0" fontId="4" fillId="0" borderId="0" xfId="0" applyFont="1" applyAlignment="1" applyProtection="1">
      <alignment horizontal="left" vertical="top" shrinkToFit="1"/>
      <protection locked="0"/>
    </xf>
    <xf numFmtId="0" fontId="4" fillId="0" borderId="19" xfId="0" applyFont="1" applyBorder="1" applyAlignment="1" applyProtection="1">
      <alignment horizontal="left" vertical="top" shrinkToFit="1"/>
      <protection locked="0"/>
    </xf>
    <xf numFmtId="0" fontId="4" fillId="0" borderId="1" xfId="0" applyFont="1" applyBorder="1" applyAlignment="1" applyProtection="1">
      <alignment horizontal="left" vertical="top" shrinkToFit="1"/>
      <protection locked="0"/>
    </xf>
    <xf numFmtId="0" fontId="2" fillId="0" borderId="29" xfId="0" applyFont="1" applyBorder="1" applyAlignment="1">
      <alignment horizontal="center" vertical="top" shrinkToFit="1"/>
    </xf>
    <xf numFmtId="14" fontId="4" fillId="0" borderId="94" xfId="0" applyNumberFormat="1" applyFont="1" applyBorder="1" applyAlignment="1" applyProtection="1">
      <alignment horizontal="center" vertical="top" shrinkToFit="1"/>
      <protection locked="0"/>
    </xf>
    <xf numFmtId="14" fontId="4" fillId="0" borderId="0" xfId="0" applyNumberFormat="1" applyFont="1" applyAlignment="1" applyProtection="1">
      <alignment horizontal="center" vertical="top" shrinkToFit="1"/>
      <protection locked="0"/>
    </xf>
    <xf numFmtId="14" fontId="4" fillId="0" borderId="19" xfId="0" applyNumberFormat="1" applyFont="1" applyBorder="1" applyAlignment="1" applyProtection="1">
      <alignment horizontal="center" vertical="top" shrinkToFit="1"/>
      <protection locked="0"/>
    </xf>
    <xf numFmtId="164" fontId="4" fillId="0" borderId="47" xfId="0" applyNumberFormat="1" applyFont="1" applyBorder="1" applyAlignment="1" applyProtection="1">
      <alignment horizontal="center" vertical="center" shrinkToFit="1"/>
      <protection locked="0"/>
    </xf>
    <xf numFmtId="164" fontId="4" fillId="0" borderId="37" xfId="0" applyNumberFormat="1" applyFont="1" applyBorder="1" applyAlignment="1" applyProtection="1">
      <alignment horizontal="center" vertical="center" shrinkToFit="1"/>
      <protection locked="0"/>
    </xf>
    <xf numFmtId="164" fontId="4" fillId="0" borderId="92" xfId="0" applyNumberFormat="1" applyFont="1" applyBorder="1" applyAlignment="1" applyProtection="1">
      <alignment horizontal="center" vertical="center" shrinkToFit="1"/>
      <protection locked="0"/>
    </xf>
    <xf numFmtId="0" fontId="2" fillId="0" borderId="83" xfId="0" applyFont="1" applyBorder="1" applyAlignment="1">
      <alignment horizontal="left" shrinkToFit="1"/>
    </xf>
    <xf numFmtId="0" fontId="7" fillId="0" borderId="106" xfId="0" applyFont="1" applyBorder="1" applyAlignment="1">
      <alignment horizontal="center" vertical="center" shrinkToFit="1"/>
    </xf>
    <xf numFmtId="0" fontId="7" fillId="0" borderId="83" xfId="0" applyFont="1" applyBorder="1" applyAlignment="1">
      <alignment horizontal="center" vertical="center" shrinkToFit="1"/>
    </xf>
    <xf numFmtId="0" fontId="4" fillId="0" borderId="47" xfId="0" applyFont="1" applyBorder="1" applyAlignment="1" applyProtection="1">
      <alignment horizontal="center" vertical="top" shrinkToFit="1"/>
      <protection locked="0"/>
    </xf>
    <xf numFmtId="0" fontId="4" fillId="0" borderId="94" xfId="0" applyFont="1" applyBorder="1" applyAlignment="1" applyProtection="1">
      <alignment horizontal="center" vertical="top" shrinkToFit="1"/>
      <protection locked="0"/>
    </xf>
    <xf numFmtId="0" fontId="4" fillId="0" borderId="93" xfId="0" applyFont="1" applyBorder="1" applyAlignment="1" applyProtection="1">
      <alignment horizontal="center" vertical="top" shrinkToFit="1"/>
      <protection locked="0"/>
    </xf>
    <xf numFmtId="0" fontId="4" fillId="0" borderId="37" xfId="0" applyFont="1" applyBorder="1" applyAlignment="1" applyProtection="1">
      <alignment horizontal="left" vertical="top" shrinkToFit="1"/>
      <protection locked="0"/>
    </xf>
    <xf numFmtId="0" fontId="2" fillId="0" borderId="36" xfId="0" applyFont="1" applyBorder="1" applyAlignment="1">
      <alignment horizontal="center" shrinkToFit="1"/>
    </xf>
    <xf numFmtId="0" fontId="2" fillId="0" borderId="37" xfId="0" applyFont="1" applyBorder="1" applyAlignment="1">
      <alignment horizontal="center" shrinkToFit="1"/>
    </xf>
    <xf numFmtId="0" fontId="6" fillId="0" borderId="89" xfId="0" applyFont="1" applyBorder="1" applyAlignment="1">
      <alignment horizontal="center" vertical="center" shrinkToFit="1"/>
    </xf>
    <xf numFmtId="0" fontId="6" fillId="0" borderId="90" xfId="0" applyFont="1" applyBorder="1" applyAlignment="1">
      <alignment horizontal="center" vertical="center" shrinkToFit="1"/>
    </xf>
    <xf numFmtId="0" fontId="6" fillId="0" borderId="91" xfId="0" applyFont="1" applyBorder="1" applyAlignment="1">
      <alignment horizontal="center" vertical="center" shrinkToFit="1"/>
    </xf>
    <xf numFmtId="0" fontId="7" fillId="0" borderId="14" xfId="0" applyFont="1" applyBorder="1" applyAlignment="1" applyProtection="1">
      <alignment horizontal="center" vertical="center" shrinkToFit="1"/>
      <protection locked="0"/>
    </xf>
    <xf numFmtId="0" fontId="2" fillId="0" borderId="92" xfId="0" applyFont="1" applyBorder="1" applyAlignment="1">
      <alignment horizontal="center" shrinkToFit="1"/>
    </xf>
    <xf numFmtId="0" fontId="31" fillId="0" borderId="0" xfId="0" applyFont="1" applyAlignment="1">
      <alignment horizontal="center" vertical="center" shrinkToFit="1"/>
    </xf>
    <xf numFmtId="0" fontId="2" fillId="0" borderId="27" xfId="0" applyFont="1" applyBorder="1" applyAlignment="1">
      <alignment horizontal="center" vertical="top" shrinkToFit="1"/>
    </xf>
  </cellXfs>
  <cellStyles count="5">
    <cellStyle name="Гиперссылка 2" xfId="3" xr:uid="{00000000-0005-0000-0000-000001000000}"/>
    <cellStyle name="Обычный" xfId="0" builtinId="0"/>
    <cellStyle name="Обычный 2 2" xfId="1" xr:uid="{00000000-0005-0000-0000-000003000000}"/>
    <cellStyle name="Обычный 2 4" xfId="2" xr:uid="{00000000-0005-0000-0000-000004000000}"/>
    <cellStyle name="Обычный 3" xfId="4" xr:uid="{00000000-0005-0000-0000-000005000000}"/>
  </cellStyles>
  <dxfs count="137">
    <dxf>
      <font>
        <b val="0"/>
        <i/>
        <condense val="0"/>
        <extend val="0"/>
        <color indexed="17"/>
      </font>
      <fill>
        <patternFill>
          <bgColor indexed="26"/>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patternType="none">
          <bgColor indexed="65"/>
        </patternFill>
      </fill>
      <border>
        <left/>
        <right/>
        <top/>
        <bottom/>
      </border>
    </dxf>
    <dxf>
      <font>
        <condense val="0"/>
        <extend val="0"/>
        <color indexed="9"/>
      </font>
    </dxf>
    <dxf>
      <font>
        <b/>
        <i val="0"/>
        <condense val="0"/>
        <extend val="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b/>
        <i val="0"/>
        <condense val="0"/>
        <extend val="0"/>
      </font>
    </dxf>
    <dxf>
      <font>
        <condense val="0"/>
        <extend val="0"/>
        <color indexed="9"/>
      </font>
    </dxf>
    <dxf>
      <font>
        <condense val="0"/>
        <extend val="0"/>
        <color indexed="17"/>
      </font>
      <fill>
        <patternFill>
          <bgColor indexed="26"/>
        </patternFill>
      </fill>
    </dxf>
    <dxf>
      <font>
        <condense val="0"/>
        <extend val="0"/>
        <color indexed="9"/>
      </font>
    </dxf>
    <dxf>
      <font>
        <b/>
        <i val="0"/>
        <condense val="0"/>
        <extend val="0"/>
      </font>
    </dxf>
    <dxf>
      <font>
        <condense val="0"/>
        <extend val="0"/>
        <color indexed="9"/>
      </font>
    </dxf>
    <dxf>
      <font>
        <strike/>
        <condense val="0"/>
        <extend val="0"/>
      </font>
    </dxf>
    <dxf>
      <font>
        <b/>
        <i val="0"/>
        <condense val="0"/>
        <extend val="0"/>
      </font>
    </dxf>
    <dxf>
      <font>
        <b/>
        <i val="0"/>
        <condense val="0"/>
        <extend val="0"/>
      </font>
    </dxf>
    <dxf>
      <font>
        <b/>
        <i val="0"/>
        <condense val="0"/>
        <extend val="0"/>
      </font>
    </dxf>
    <dxf>
      <font>
        <b/>
        <i val="0"/>
        <condense val="0"/>
        <extend val="0"/>
      </font>
    </dxf>
    <dxf>
      <font>
        <b/>
        <i val="0"/>
        <condense val="0"/>
        <extend val="0"/>
      </font>
    </dxf>
    <dxf>
      <font>
        <condense val="0"/>
        <extend val="0"/>
        <color indexed="13"/>
      </font>
      <fill>
        <patternFill>
          <bgColor indexed="10"/>
        </patternFill>
      </fill>
    </dxf>
    <dxf>
      <font>
        <condense val="0"/>
        <extend val="0"/>
        <color indexed="13"/>
      </font>
      <fill>
        <patternFill>
          <bgColor indexed="10"/>
        </patternFill>
      </fill>
    </dxf>
    <dxf>
      <font>
        <color rgb="FFFFFF00"/>
      </font>
      <fill>
        <patternFill>
          <bgColor rgb="FFFF0000"/>
        </patternFill>
      </fill>
    </dxf>
    <dxf>
      <font>
        <condense val="0"/>
        <extend val="0"/>
        <color indexed="43"/>
      </font>
      <fill>
        <patternFill>
          <bgColor indexed="12"/>
        </patternFill>
      </fill>
    </dxf>
    <dxf>
      <font>
        <condense val="0"/>
        <extend val="0"/>
        <color indexed="13"/>
      </font>
      <fill>
        <patternFill>
          <bgColor indexed="10"/>
        </patternFill>
      </fill>
    </dxf>
    <dxf>
      <font>
        <condense val="0"/>
        <extend val="0"/>
        <color indexed="43"/>
      </font>
      <fill>
        <patternFill>
          <bgColor indexed="12"/>
        </patternFill>
      </fill>
    </dxf>
    <dxf>
      <font>
        <condense val="0"/>
        <extend val="0"/>
        <color indexed="13"/>
      </font>
      <fill>
        <patternFill>
          <bgColor indexed="10"/>
        </patternFill>
      </fill>
    </dxf>
    <dxf>
      <font>
        <condense val="0"/>
        <extend val="0"/>
        <color indexed="43"/>
      </font>
      <fill>
        <patternFill>
          <bgColor indexed="12"/>
        </patternFill>
      </fill>
    </dxf>
    <dxf>
      <font>
        <condense val="0"/>
        <extend val="0"/>
        <color indexed="13"/>
      </font>
      <fill>
        <patternFill>
          <bgColor indexed="10"/>
        </patternFill>
      </fill>
    </dxf>
    <dxf>
      <font>
        <color rgb="FFFFFF00"/>
      </font>
      <fill>
        <patternFill>
          <bgColor rgb="FFFF0000"/>
        </patternFill>
      </fill>
    </dxf>
    <dxf>
      <font>
        <strike/>
        <condense val="0"/>
        <extend val="0"/>
      </font>
    </dxf>
    <dxf>
      <font>
        <b/>
        <i val="0"/>
        <condense val="0"/>
        <extend val="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b/>
        <i val="0"/>
        <condense val="0"/>
        <extend val="0"/>
      </font>
    </dxf>
    <dxf>
      <font>
        <condense val="0"/>
        <extend val="0"/>
        <color indexed="9"/>
      </font>
    </dxf>
    <dxf>
      <font>
        <condense val="0"/>
        <extend val="0"/>
        <color indexed="9"/>
      </font>
    </dxf>
    <dxf>
      <font>
        <b/>
        <i val="0"/>
        <condense val="0"/>
        <extend val="0"/>
      </font>
    </dxf>
    <dxf>
      <font>
        <condense val="0"/>
        <extend val="0"/>
        <color indexed="9"/>
      </font>
    </dxf>
    <dxf>
      <font>
        <condense val="0"/>
        <extend val="0"/>
        <color indexed="9"/>
      </font>
    </dxf>
    <dxf>
      <font>
        <b/>
        <i val="0"/>
        <condense val="0"/>
        <extend val="0"/>
      </font>
    </dxf>
    <dxf>
      <font>
        <condense val="0"/>
        <extend val="0"/>
        <color indexed="9"/>
      </font>
    </dxf>
    <dxf>
      <font>
        <b/>
        <i/>
        <condense val="0"/>
        <extend val="0"/>
        <color indexed="9"/>
      </font>
      <fill>
        <patternFill>
          <bgColor indexed="9"/>
        </patternFill>
      </fill>
    </dxf>
    <dxf>
      <font>
        <b/>
        <i val="0"/>
        <condense val="0"/>
        <extend val="0"/>
      </font>
    </dxf>
    <dxf>
      <font>
        <b/>
        <i val="0"/>
        <condense val="0"/>
        <extend val="0"/>
      </font>
    </dxf>
    <dxf>
      <font>
        <b/>
        <i val="0"/>
        <condense val="0"/>
        <extend val="0"/>
      </font>
    </dxf>
    <dxf>
      <font>
        <b/>
        <i val="0"/>
        <condense val="0"/>
        <extend val="0"/>
      </font>
    </dxf>
    <dxf>
      <font>
        <b/>
        <i val="0"/>
        <condense val="0"/>
        <extend val="0"/>
      </font>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b/>
        <i val="0"/>
        <condense val="0"/>
        <extend val="0"/>
      </font>
    </dxf>
    <dxf>
      <font>
        <b val="0"/>
        <i/>
        <condense val="0"/>
        <extend val="0"/>
        <color indexed="17"/>
      </font>
      <fill>
        <patternFill>
          <bgColor indexed="26"/>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b/>
        <i val="0"/>
        <condense val="0"/>
        <extend val="0"/>
      </font>
    </dxf>
    <dxf>
      <font>
        <condense val="0"/>
        <extend val="0"/>
        <color indexed="9"/>
      </font>
    </dxf>
    <dxf>
      <font>
        <condense val="0"/>
        <extend val="0"/>
        <color indexed="9"/>
      </font>
      <fill>
        <patternFill>
          <bgColor indexed="9"/>
        </patternFill>
      </fill>
      <border>
        <left/>
        <right/>
        <top/>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fill>
        <patternFill>
          <bgColor indexed="9"/>
        </patternFill>
      </fill>
      <border>
        <left/>
        <right/>
        <top/>
        <bottom/>
      </border>
    </dxf>
    <dxf>
      <font>
        <condense val="0"/>
        <extend val="0"/>
        <color indexed="9"/>
      </font>
    </dxf>
    <dxf>
      <font>
        <condense val="0"/>
        <extend val="0"/>
        <color indexed="9"/>
      </font>
    </dxf>
    <dxf>
      <font>
        <condense val="0"/>
        <extend val="0"/>
        <color indexed="9"/>
      </font>
    </dxf>
    <dxf>
      <font>
        <b/>
        <i val="0"/>
        <condense val="0"/>
        <extend val="0"/>
      </font>
    </dxf>
    <dxf>
      <font>
        <condense val="0"/>
        <extend val="0"/>
        <color indexed="9"/>
      </font>
    </dxf>
    <dxf>
      <font>
        <condense val="0"/>
        <extend val="0"/>
        <color indexed="17"/>
      </font>
      <fill>
        <patternFill>
          <bgColor indexed="26"/>
        </patternFill>
      </fill>
    </dxf>
    <dxf>
      <font>
        <condense val="0"/>
        <extend val="0"/>
        <color indexed="9"/>
      </font>
    </dxf>
    <dxf>
      <font>
        <b/>
        <i val="0"/>
        <condense val="0"/>
        <extend val="0"/>
      </font>
    </dxf>
    <dxf>
      <font>
        <condense val="0"/>
        <extend val="0"/>
        <color indexed="9"/>
      </font>
    </dxf>
    <dxf>
      <font>
        <condense val="0"/>
        <extend val="0"/>
        <color indexed="9"/>
      </font>
    </dxf>
    <dxf>
      <font>
        <b/>
        <i val="0"/>
        <condense val="0"/>
        <extend val="0"/>
      </font>
    </dxf>
    <dxf>
      <font>
        <condense val="0"/>
        <extend val="0"/>
        <color indexed="9"/>
      </font>
    </dxf>
    <dxf>
      <font>
        <strike/>
        <condense val="0"/>
        <extend val="0"/>
      </font>
    </dxf>
    <dxf>
      <font>
        <b/>
        <i val="0"/>
        <condense val="0"/>
        <extend val="0"/>
      </font>
    </dxf>
    <dxf>
      <font>
        <b/>
        <i val="0"/>
        <condense val="0"/>
        <extend val="0"/>
      </font>
    </dxf>
    <dxf>
      <font>
        <b/>
        <i val="0"/>
        <condense val="0"/>
        <extend val="0"/>
      </font>
    </dxf>
    <dxf>
      <font>
        <condense val="0"/>
        <extend val="0"/>
        <color indexed="9"/>
      </font>
      <fill>
        <patternFill patternType="none">
          <bgColor indexed="65"/>
        </patternFill>
      </fill>
      <border>
        <left/>
        <right/>
        <top/>
        <bottom/>
      </border>
    </dxf>
    <dxf>
      <font>
        <b/>
        <i val="0"/>
        <condense val="0"/>
        <extend val="0"/>
      </font>
    </dxf>
    <dxf>
      <font>
        <b/>
        <i val="0"/>
        <condense val="0"/>
        <extend val="0"/>
      </font>
    </dxf>
    <dxf>
      <font>
        <condense val="0"/>
        <extend val="0"/>
        <color indexed="43"/>
      </font>
      <fill>
        <patternFill>
          <bgColor indexed="12"/>
        </patternFill>
      </fill>
    </dxf>
    <dxf>
      <font>
        <condense val="0"/>
        <extend val="0"/>
        <color indexed="13"/>
      </font>
      <fill>
        <patternFill>
          <bgColor indexed="10"/>
        </patternFill>
      </fill>
    </dxf>
    <dxf>
      <font>
        <color rgb="FFFFFF00"/>
      </font>
      <fill>
        <patternFill>
          <bgColor rgb="FFFF0000"/>
        </patternFill>
      </fill>
    </dxf>
    <dxf>
      <font>
        <condense val="0"/>
        <extend val="0"/>
        <color indexed="13"/>
      </font>
      <fill>
        <patternFill>
          <bgColor indexed="10"/>
        </patternFill>
      </fill>
    </dxf>
    <dxf>
      <font>
        <condense val="0"/>
        <extend val="0"/>
        <color indexed="43"/>
      </font>
      <fill>
        <patternFill>
          <bgColor indexed="12"/>
        </patternFill>
      </fill>
    </dxf>
    <dxf>
      <font>
        <color rgb="FFFFFF00"/>
      </font>
      <fill>
        <patternFill>
          <bgColor rgb="FFFF0000"/>
        </patternFill>
      </fill>
    </dxf>
    <dxf>
      <font>
        <condense val="0"/>
        <extend val="0"/>
        <color indexed="43"/>
      </font>
      <fill>
        <patternFill>
          <bgColor indexed="12"/>
        </patternFill>
      </fill>
    </dxf>
    <dxf>
      <font>
        <condense val="0"/>
        <extend val="0"/>
        <color indexed="13"/>
      </font>
      <fill>
        <patternFill>
          <bgColor indexed="10"/>
        </patternFill>
      </fill>
    </dxf>
    <dxf>
      <font>
        <color rgb="FFFFFF00"/>
      </font>
      <fill>
        <patternFill>
          <bgColor rgb="FFFF0000"/>
        </patternFill>
      </fill>
    </dxf>
    <dxf>
      <font>
        <condense val="0"/>
        <extend val="0"/>
        <color indexed="13"/>
      </font>
      <fill>
        <patternFill>
          <bgColor indexed="10"/>
        </patternFill>
      </fill>
    </dxf>
    <dxf>
      <font>
        <condense val="0"/>
        <extend val="0"/>
        <color indexed="43"/>
      </font>
      <fill>
        <patternFill>
          <bgColor indexed="12"/>
        </patternFill>
      </fill>
    </dxf>
    <dxf>
      <font>
        <condense val="0"/>
        <extend val="0"/>
        <color indexed="43"/>
      </font>
      <fill>
        <patternFill>
          <bgColor indexed="12"/>
        </patternFill>
      </fill>
    </dxf>
    <dxf>
      <font>
        <color rgb="FFFFFF00"/>
      </font>
      <fill>
        <patternFill>
          <bgColor rgb="FFFF0000"/>
        </patternFill>
      </fill>
    </dxf>
    <dxf>
      <font>
        <condense val="0"/>
        <extend val="0"/>
        <color indexed="13"/>
      </font>
      <fill>
        <patternFill>
          <bgColor indexed="10"/>
        </patternFill>
      </fill>
    </dxf>
    <dxf>
      <font>
        <strike/>
        <condense val="0"/>
        <extend val="0"/>
      </font>
    </dxf>
    <dxf>
      <font>
        <b/>
        <i val="0"/>
        <condense val="0"/>
        <extend val="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b/>
        <i val="0"/>
        <condense val="0"/>
        <extend val="0"/>
      </font>
    </dxf>
    <dxf>
      <font>
        <condense val="0"/>
        <extend val="0"/>
        <color indexed="9"/>
      </font>
    </dxf>
    <dxf>
      <font>
        <condense val="0"/>
        <extend val="0"/>
        <color indexed="9"/>
      </font>
    </dxf>
    <dxf>
      <font>
        <b/>
        <i val="0"/>
        <condense val="0"/>
        <extend val="0"/>
      </font>
    </dxf>
    <dxf>
      <font>
        <condense val="0"/>
        <extend val="0"/>
        <color indexed="9"/>
      </font>
    </dxf>
    <dxf>
      <font>
        <condense val="0"/>
        <extend val="0"/>
        <color indexed="9"/>
      </font>
    </dxf>
    <dxf>
      <font>
        <b/>
        <i val="0"/>
        <condense val="0"/>
        <extend val="0"/>
      </font>
    </dxf>
    <dxf>
      <font>
        <condense val="0"/>
        <extend val="0"/>
        <color indexed="9"/>
      </font>
    </dxf>
    <dxf>
      <font>
        <b/>
        <i/>
        <condense val="0"/>
        <extend val="0"/>
        <color indexed="9"/>
      </font>
      <fill>
        <patternFill>
          <bgColor indexed="9"/>
        </patternFill>
      </fill>
    </dxf>
    <dxf>
      <font>
        <b/>
        <i val="0"/>
        <condense val="0"/>
        <extend val="0"/>
      </font>
    </dxf>
    <dxf>
      <font>
        <b/>
        <i val="0"/>
        <condense val="0"/>
        <extend val="0"/>
      </font>
    </dxf>
    <dxf>
      <font>
        <b/>
        <i val="0"/>
        <condense val="0"/>
        <extend val="0"/>
      </font>
    </dxf>
    <dxf>
      <font>
        <b/>
        <i val="0"/>
        <condense val="0"/>
        <extend val="0"/>
      </font>
    </dxf>
    <dxf>
      <font>
        <b/>
        <i val="0"/>
        <condense val="0"/>
        <extend val="0"/>
      </font>
    </dxf>
    <dxf>
      <font>
        <condense val="0"/>
        <extend val="0"/>
        <color indexed="13"/>
      </font>
      <fill>
        <patternFill>
          <bgColor indexed="10"/>
        </patternFill>
      </fill>
    </dxf>
    <dxf>
      <font>
        <condense val="0"/>
        <extend val="0"/>
        <color indexed="13"/>
      </font>
      <fill>
        <patternFill>
          <bgColor indexed="10"/>
        </patternFill>
      </fill>
    </dxf>
    <dxf>
      <font>
        <condense val="0"/>
        <extend val="0"/>
        <color indexed="13"/>
      </font>
      <fill>
        <patternFill>
          <bgColor indexed="10"/>
        </patternFill>
      </fill>
    </dxf>
    <dxf>
      <font>
        <b/>
        <i val="0"/>
        <condense val="0"/>
        <extend val="0"/>
      </font>
    </dxf>
  </dxfs>
  <tableStyles count="1" defaultTableStyle="TableStyleMedium2" defaultPivotStyle="PivotStyleLight16">
    <tableStyle name="Invisible" pivot="0" table="0" count="0" xr9:uid="{00000000-0011-0000-FFFF-FFFF00000000}"/>
  </tableStyles>
  <colors>
    <mruColors>
      <color rgb="FFFF99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trlProps/ctrlProp1.xml><?xml version="1.0" encoding="utf-8"?>
<formControlPr xmlns="http://schemas.microsoft.com/office/spreadsheetml/2009/9/main" objectType="Label" lockText="1"/>
</file>

<file path=xl/ctrlProps/ctrlProp10.xml><?xml version="1.0" encoding="utf-8"?>
<formControlPr xmlns="http://schemas.microsoft.com/office/spreadsheetml/2009/9/main" objectType="Label" lockText="1"/>
</file>

<file path=xl/ctrlProps/ctrlProp2.xml><?xml version="1.0" encoding="utf-8"?>
<formControlPr xmlns="http://schemas.microsoft.com/office/spreadsheetml/2009/9/main" objectType="Label" lockText="1"/>
</file>

<file path=xl/ctrlProps/ctrlProp3.xml><?xml version="1.0" encoding="utf-8"?>
<formControlPr xmlns="http://schemas.microsoft.com/office/spreadsheetml/2009/9/main" objectType="Label" lockText="1"/>
</file>

<file path=xl/ctrlProps/ctrlProp4.xml><?xml version="1.0" encoding="utf-8"?>
<formControlPr xmlns="http://schemas.microsoft.com/office/spreadsheetml/2009/9/main" objectType="Label" lockText="1"/>
</file>

<file path=xl/ctrlProps/ctrlProp5.xml><?xml version="1.0" encoding="utf-8"?>
<formControlPr xmlns="http://schemas.microsoft.com/office/spreadsheetml/2009/9/main" objectType="Label" lockText="1"/>
</file>

<file path=xl/ctrlProps/ctrlProp6.xml><?xml version="1.0" encoding="utf-8"?>
<formControlPr xmlns="http://schemas.microsoft.com/office/spreadsheetml/2009/9/main" objectType="Label" lockText="1"/>
</file>

<file path=xl/ctrlProps/ctrlProp7.xml><?xml version="1.0" encoding="utf-8"?>
<formControlPr xmlns="http://schemas.microsoft.com/office/spreadsheetml/2009/9/main" objectType="Label" lockText="1"/>
</file>

<file path=xl/ctrlProps/ctrlProp8.xml><?xml version="1.0" encoding="utf-8"?>
<formControlPr xmlns="http://schemas.microsoft.com/office/spreadsheetml/2009/9/main" objectType="Label" lockText="1"/>
</file>

<file path=xl/ctrlProps/ctrlProp9.xml><?xml version="1.0" encoding="utf-8"?>
<formControlPr xmlns="http://schemas.microsoft.com/office/spreadsheetml/2009/9/main" objectType="Label" lockText="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3.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3.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7</xdr:col>
          <xdr:colOff>279400</xdr:colOff>
          <xdr:row>0</xdr:row>
          <xdr:rowOff>0</xdr:rowOff>
        </xdr:from>
        <xdr:to>
          <xdr:col>8</xdr:col>
          <xdr:colOff>76200</xdr:colOff>
          <xdr:row>0</xdr:row>
          <xdr:rowOff>171450</xdr:rowOff>
        </xdr:to>
        <xdr:sp macro="" textlink="">
          <xdr:nvSpPr>
            <xdr:cNvPr id="4097" name="Label 1" hidden="1">
              <a:extLst>
                <a:ext uri="{63B3BB69-23CF-44E3-9099-C40C66FF867C}">
                  <a14:compatExt spid="_x0000_s4097"/>
                </a:ext>
                <a:ext uri="{FF2B5EF4-FFF2-40B4-BE49-F238E27FC236}">
                  <a16:creationId xmlns:a16="http://schemas.microsoft.com/office/drawing/2014/main" id="{00000000-0008-0000-0200-00000110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36576" tIns="32004" rIns="0" bIns="0" anchor="t" upright="1"/>
            <a:lstStyle/>
            <a:p>
              <a:pPr algn="l" rtl="0">
                <a:defRPr sz="1000"/>
              </a:pPr>
              <a:r>
                <a:rPr lang="ru-RU" sz="800" b="0" i="0" u="none" strike="noStrike" baseline="0">
                  <a:solidFill>
                    <a:srgbClr val="000000"/>
                  </a:solidFill>
                  <a:latin typeface="Segoe UI"/>
                  <a:cs typeface="Segoe UI"/>
                </a:rPr>
                <a:t>Форма 49</a:t>
              </a:r>
            </a:p>
          </xdr:txBody>
        </xdr:sp>
        <xdr:clientData fPrintsWithSheet="0"/>
      </xdr:twoCellAnchor>
    </mc:Choice>
    <mc:Fallback/>
  </mc:AlternateContent>
  <xdr:twoCellAnchor editAs="oneCell">
    <xdr:from>
      <xdr:col>0</xdr:col>
      <xdr:colOff>0</xdr:colOff>
      <xdr:row>0</xdr:row>
      <xdr:rowOff>0</xdr:rowOff>
    </xdr:from>
    <xdr:to>
      <xdr:col>3</xdr:col>
      <xdr:colOff>762000</xdr:colOff>
      <xdr:row>0</xdr:row>
      <xdr:rowOff>266700</xdr:rowOff>
    </xdr:to>
    <xdr:pic>
      <xdr:nvPicPr>
        <xdr:cNvPr id="2" name="Рисунок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7335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7</xdr:col>
          <xdr:colOff>279400</xdr:colOff>
          <xdr:row>0</xdr:row>
          <xdr:rowOff>0</xdr:rowOff>
        </xdr:from>
        <xdr:to>
          <xdr:col>8</xdr:col>
          <xdr:colOff>76200</xdr:colOff>
          <xdr:row>0</xdr:row>
          <xdr:rowOff>171450</xdr:rowOff>
        </xdr:to>
        <xdr:sp macro="" textlink="">
          <xdr:nvSpPr>
            <xdr:cNvPr id="16385" name="Label 1" hidden="1">
              <a:extLst>
                <a:ext uri="{63B3BB69-23CF-44E3-9099-C40C66FF867C}">
                  <a14:compatExt spid="_x0000_s16385"/>
                </a:ext>
                <a:ext uri="{FF2B5EF4-FFF2-40B4-BE49-F238E27FC236}">
                  <a16:creationId xmlns:a16="http://schemas.microsoft.com/office/drawing/2014/main" id="{00000000-0008-0000-0B00-00000140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36576" tIns="32004" rIns="0" bIns="0" anchor="t" upright="1"/>
            <a:lstStyle/>
            <a:p>
              <a:pPr algn="l" rtl="0">
                <a:defRPr sz="1000"/>
              </a:pPr>
              <a:r>
                <a:rPr lang="ru-RU" sz="800" b="0" i="0" u="none" strike="noStrike" baseline="0">
                  <a:solidFill>
                    <a:srgbClr val="000000"/>
                  </a:solidFill>
                  <a:latin typeface="Segoe UI"/>
                  <a:cs typeface="Segoe UI"/>
                </a:rPr>
                <a:t>Форма 49</a:t>
              </a:r>
            </a:p>
          </xdr:txBody>
        </xdr:sp>
        <xdr:clientData fPrintsWithSheet="0"/>
      </xdr:twoCellAnchor>
    </mc:Choice>
    <mc:Fallback/>
  </mc:AlternateContent>
  <xdr:twoCellAnchor editAs="oneCell">
    <xdr:from>
      <xdr:col>0</xdr:col>
      <xdr:colOff>0</xdr:colOff>
      <xdr:row>0</xdr:row>
      <xdr:rowOff>0</xdr:rowOff>
    </xdr:from>
    <xdr:to>
      <xdr:col>3</xdr:col>
      <xdr:colOff>762000</xdr:colOff>
      <xdr:row>0</xdr:row>
      <xdr:rowOff>266700</xdr:rowOff>
    </xdr:to>
    <xdr:pic>
      <xdr:nvPicPr>
        <xdr:cNvPr id="2" name="Рисунок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733550"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wsDr>
</file>

<file path=xl/drawings/drawing11.xml><?xml version="1.0" encoding="utf-8"?>
<xdr:wsDr xmlns:xdr="http://schemas.openxmlformats.org/drawingml/2006/spreadsheetDrawing" xmlns:a="http://schemas.openxmlformats.org/drawingml/2006/main">
  <xdr:twoCellAnchor>
    <xdr:from>
      <xdr:col>7</xdr:col>
      <xdr:colOff>0</xdr:colOff>
      <xdr:row>11</xdr:row>
      <xdr:rowOff>0</xdr:rowOff>
    </xdr:from>
    <xdr:to>
      <xdr:col>7</xdr:col>
      <xdr:colOff>0</xdr:colOff>
      <xdr:row>11</xdr:row>
      <xdr:rowOff>0</xdr:rowOff>
    </xdr:to>
    <xdr:sp macro="" textlink="">
      <xdr:nvSpPr>
        <xdr:cNvPr id="2" name="Line 1">
          <a:extLst>
            <a:ext uri="{FF2B5EF4-FFF2-40B4-BE49-F238E27FC236}">
              <a16:creationId xmlns:a16="http://schemas.microsoft.com/office/drawing/2014/main" id="{00000000-0008-0000-0C00-000002000000}"/>
            </a:ext>
          </a:extLst>
        </xdr:cNvPr>
        <xdr:cNvSpPr>
          <a:spLocks noChangeShapeType="1"/>
        </xdr:cNvSpPr>
      </xdr:nvSpPr>
      <xdr:spPr bwMode="auto">
        <a:xfrm>
          <a:off x="4743450" y="29051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10</xdr:row>
      <xdr:rowOff>304800</xdr:rowOff>
    </xdr:from>
    <xdr:to>
      <xdr:col>9</xdr:col>
      <xdr:colOff>0</xdr:colOff>
      <xdr:row>10</xdr:row>
      <xdr:rowOff>304800</xdr:rowOff>
    </xdr:to>
    <xdr:sp macro="" textlink="">
      <xdr:nvSpPr>
        <xdr:cNvPr id="3" name="Line 2">
          <a:extLst>
            <a:ext uri="{FF2B5EF4-FFF2-40B4-BE49-F238E27FC236}">
              <a16:creationId xmlns:a16="http://schemas.microsoft.com/office/drawing/2014/main" id="{00000000-0008-0000-0C00-000003000000}"/>
            </a:ext>
          </a:extLst>
        </xdr:cNvPr>
        <xdr:cNvSpPr>
          <a:spLocks noChangeShapeType="1"/>
        </xdr:cNvSpPr>
      </xdr:nvSpPr>
      <xdr:spPr bwMode="auto">
        <a:xfrm>
          <a:off x="6305550" y="29051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12</xdr:row>
      <xdr:rowOff>304800</xdr:rowOff>
    </xdr:from>
    <xdr:to>
      <xdr:col>9</xdr:col>
      <xdr:colOff>0</xdr:colOff>
      <xdr:row>12</xdr:row>
      <xdr:rowOff>304800</xdr:rowOff>
    </xdr:to>
    <xdr:sp macro="" textlink="">
      <xdr:nvSpPr>
        <xdr:cNvPr id="4" name="Line 3">
          <a:extLst>
            <a:ext uri="{FF2B5EF4-FFF2-40B4-BE49-F238E27FC236}">
              <a16:creationId xmlns:a16="http://schemas.microsoft.com/office/drawing/2014/main" id="{00000000-0008-0000-0C00-000004000000}"/>
            </a:ext>
          </a:extLst>
        </xdr:cNvPr>
        <xdr:cNvSpPr>
          <a:spLocks noChangeShapeType="1"/>
        </xdr:cNvSpPr>
      </xdr:nvSpPr>
      <xdr:spPr bwMode="auto">
        <a:xfrm>
          <a:off x="6305550" y="34194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19</xdr:row>
      <xdr:rowOff>0</xdr:rowOff>
    </xdr:from>
    <xdr:to>
      <xdr:col>9</xdr:col>
      <xdr:colOff>0</xdr:colOff>
      <xdr:row>19</xdr:row>
      <xdr:rowOff>0</xdr:rowOff>
    </xdr:to>
    <xdr:sp macro="" textlink="">
      <xdr:nvSpPr>
        <xdr:cNvPr id="7" name="Line 6">
          <a:extLst>
            <a:ext uri="{FF2B5EF4-FFF2-40B4-BE49-F238E27FC236}">
              <a16:creationId xmlns:a16="http://schemas.microsoft.com/office/drawing/2014/main" id="{00000000-0008-0000-0C00-000007000000}"/>
            </a:ext>
          </a:extLst>
        </xdr:cNvPr>
        <xdr:cNvSpPr>
          <a:spLocks noChangeShapeType="1"/>
        </xdr:cNvSpPr>
      </xdr:nvSpPr>
      <xdr:spPr bwMode="auto">
        <a:xfrm>
          <a:off x="6305550" y="5334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19</xdr:row>
      <xdr:rowOff>0</xdr:rowOff>
    </xdr:from>
    <xdr:to>
      <xdr:col>9</xdr:col>
      <xdr:colOff>0</xdr:colOff>
      <xdr:row>19</xdr:row>
      <xdr:rowOff>0</xdr:rowOff>
    </xdr:to>
    <xdr:sp macro="" textlink="">
      <xdr:nvSpPr>
        <xdr:cNvPr id="8" name="Line 7">
          <a:extLst>
            <a:ext uri="{FF2B5EF4-FFF2-40B4-BE49-F238E27FC236}">
              <a16:creationId xmlns:a16="http://schemas.microsoft.com/office/drawing/2014/main" id="{00000000-0008-0000-0C00-000008000000}"/>
            </a:ext>
          </a:extLst>
        </xdr:cNvPr>
        <xdr:cNvSpPr>
          <a:spLocks noChangeShapeType="1"/>
        </xdr:cNvSpPr>
      </xdr:nvSpPr>
      <xdr:spPr bwMode="auto">
        <a:xfrm>
          <a:off x="6305550" y="5334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19</xdr:row>
      <xdr:rowOff>0</xdr:rowOff>
    </xdr:from>
    <xdr:to>
      <xdr:col>9</xdr:col>
      <xdr:colOff>0</xdr:colOff>
      <xdr:row>19</xdr:row>
      <xdr:rowOff>0</xdr:rowOff>
    </xdr:to>
    <xdr:sp macro="" textlink="">
      <xdr:nvSpPr>
        <xdr:cNvPr id="9" name="Line 8">
          <a:extLst>
            <a:ext uri="{FF2B5EF4-FFF2-40B4-BE49-F238E27FC236}">
              <a16:creationId xmlns:a16="http://schemas.microsoft.com/office/drawing/2014/main" id="{00000000-0008-0000-0C00-000009000000}"/>
            </a:ext>
          </a:extLst>
        </xdr:cNvPr>
        <xdr:cNvSpPr>
          <a:spLocks noChangeShapeType="1"/>
        </xdr:cNvSpPr>
      </xdr:nvSpPr>
      <xdr:spPr bwMode="auto">
        <a:xfrm>
          <a:off x="6305550" y="5334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19</xdr:row>
      <xdr:rowOff>0</xdr:rowOff>
    </xdr:from>
    <xdr:to>
      <xdr:col>9</xdr:col>
      <xdr:colOff>0</xdr:colOff>
      <xdr:row>19</xdr:row>
      <xdr:rowOff>0</xdr:rowOff>
    </xdr:to>
    <xdr:sp macro="" textlink="">
      <xdr:nvSpPr>
        <xdr:cNvPr id="10" name="Line 9">
          <a:extLst>
            <a:ext uri="{FF2B5EF4-FFF2-40B4-BE49-F238E27FC236}">
              <a16:creationId xmlns:a16="http://schemas.microsoft.com/office/drawing/2014/main" id="{00000000-0008-0000-0C00-00000A000000}"/>
            </a:ext>
          </a:extLst>
        </xdr:cNvPr>
        <xdr:cNvSpPr>
          <a:spLocks noChangeShapeType="1"/>
        </xdr:cNvSpPr>
      </xdr:nvSpPr>
      <xdr:spPr bwMode="auto">
        <a:xfrm>
          <a:off x="6305550" y="5334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19</xdr:row>
      <xdr:rowOff>0</xdr:rowOff>
    </xdr:from>
    <xdr:to>
      <xdr:col>9</xdr:col>
      <xdr:colOff>0</xdr:colOff>
      <xdr:row>19</xdr:row>
      <xdr:rowOff>0</xdr:rowOff>
    </xdr:to>
    <xdr:sp macro="" textlink="">
      <xdr:nvSpPr>
        <xdr:cNvPr id="11" name="Line 10">
          <a:extLst>
            <a:ext uri="{FF2B5EF4-FFF2-40B4-BE49-F238E27FC236}">
              <a16:creationId xmlns:a16="http://schemas.microsoft.com/office/drawing/2014/main" id="{00000000-0008-0000-0C00-00000B000000}"/>
            </a:ext>
          </a:extLst>
        </xdr:cNvPr>
        <xdr:cNvSpPr>
          <a:spLocks noChangeShapeType="1"/>
        </xdr:cNvSpPr>
      </xdr:nvSpPr>
      <xdr:spPr bwMode="auto">
        <a:xfrm>
          <a:off x="6305550" y="5334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19</xdr:row>
      <xdr:rowOff>0</xdr:rowOff>
    </xdr:from>
    <xdr:to>
      <xdr:col>9</xdr:col>
      <xdr:colOff>0</xdr:colOff>
      <xdr:row>19</xdr:row>
      <xdr:rowOff>0</xdr:rowOff>
    </xdr:to>
    <xdr:sp macro="" textlink="">
      <xdr:nvSpPr>
        <xdr:cNvPr id="12" name="Line 11">
          <a:extLst>
            <a:ext uri="{FF2B5EF4-FFF2-40B4-BE49-F238E27FC236}">
              <a16:creationId xmlns:a16="http://schemas.microsoft.com/office/drawing/2014/main" id="{00000000-0008-0000-0C00-00000C000000}"/>
            </a:ext>
          </a:extLst>
        </xdr:cNvPr>
        <xdr:cNvSpPr>
          <a:spLocks noChangeShapeType="1"/>
        </xdr:cNvSpPr>
      </xdr:nvSpPr>
      <xdr:spPr bwMode="auto">
        <a:xfrm>
          <a:off x="6305550" y="5334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19</xdr:row>
      <xdr:rowOff>0</xdr:rowOff>
    </xdr:from>
    <xdr:to>
      <xdr:col>9</xdr:col>
      <xdr:colOff>0</xdr:colOff>
      <xdr:row>19</xdr:row>
      <xdr:rowOff>0</xdr:rowOff>
    </xdr:to>
    <xdr:sp macro="" textlink="">
      <xdr:nvSpPr>
        <xdr:cNvPr id="13" name="Line 12">
          <a:extLst>
            <a:ext uri="{FF2B5EF4-FFF2-40B4-BE49-F238E27FC236}">
              <a16:creationId xmlns:a16="http://schemas.microsoft.com/office/drawing/2014/main" id="{00000000-0008-0000-0C00-00000D000000}"/>
            </a:ext>
          </a:extLst>
        </xdr:cNvPr>
        <xdr:cNvSpPr>
          <a:spLocks noChangeShapeType="1"/>
        </xdr:cNvSpPr>
      </xdr:nvSpPr>
      <xdr:spPr bwMode="auto">
        <a:xfrm>
          <a:off x="6305550" y="5334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19</xdr:row>
      <xdr:rowOff>0</xdr:rowOff>
    </xdr:from>
    <xdr:to>
      <xdr:col>9</xdr:col>
      <xdr:colOff>0</xdr:colOff>
      <xdr:row>19</xdr:row>
      <xdr:rowOff>0</xdr:rowOff>
    </xdr:to>
    <xdr:sp macro="" textlink="">
      <xdr:nvSpPr>
        <xdr:cNvPr id="14" name="Line 13">
          <a:extLst>
            <a:ext uri="{FF2B5EF4-FFF2-40B4-BE49-F238E27FC236}">
              <a16:creationId xmlns:a16="http://schemas.microsoft.com/office/drawing/2014/main" id="{00000000-0008-0000-0C00-00000E000000}"/>
            </a:ext>
          </a:extLst>
        </xdr:cNvPr>
        <xdr:cNvSpPr>
          <a:spLocks noChangeShapeType="1"/>
        </xdr:cNvSpPr>
      </xdr:nvSpPr>
      <xdr:spPr bwMode="auto">
        <a:xfrm>
          <a:off x="6305550" y="5334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19</xdr:row>
      <xdr:rowOff>304800</xdr:rowOff>
    </xdr:from>
    <xdr:to>
      <xdr:col>9</xdr:col>
      <xdr:colOff>0</xdr:colOff>
      <xdr:row>19</xdr:row>
      <xdr:rowOff>304800</xdr:rowOff>
    </xdr:to>
    <xdr:sp macro="" textlink="">
      <xdr:nvSpPr>
        <xdr:cNvPr id="15" name="Line 14">
          <a:extLst>
            <a:ext uri="{FF2B5EF4-FFF2-40B4-BE49-F238E27FC236}">
              <a16:creationId xmlns:a16="http://schemas.microsoft.com/office/drawing/2014/main" id="{00000000-0008-0000-0C00-00000F000000}"/>
            </a:ext>
          </a:extLst>
        </xdr:cNvPr>
        <xdr:cNvSpPr>
          <a:spLocks noChangeShapeType="1"/>
        </xdr:cNvSpPr>
      </xdr:nvSpPr>
      <xdr:spPr bwMode="auto">
        <a:xfrm>
          <a:off x="6305550" y="55245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19</xdr:row>
      <xdr:rowOff>0</xdr:rowOff>
    </xdr:from>
    <xdr:to>
      <xdr:col>9</xdr:col>
      <xdr:colOff>0</xdr:colOff>
      <xdr:row>19</xdr:row>
      <xdr:rowOff>0</xdr:rowOff>
    </xdr:to>
    <xdr:sp macro="" textlink="">
      <xdr:nvSpPr>
        <xdr:cNvPr id="16" name="Line 15">
          <a:extLst>
            <a:ext uri="{FF2B5EF4-FFF2-40B4-BE49-F238E27FC236}">
              <a16:creationId xmlns:a16="http://schemas.microsoft.com/office/drawing/2014/main" id="{00000000-0008-0000-0C00-000010000000}"/>
            </a:ext>
          </a:extLst>
        </xdr:cNvPr>
        <xdr:cNvSpPr>
          <a:spLocks noChangeShapeType="1"/>
        </xdr:cNvSpPr>
      </xdr:nvSpPr>
      <xdr:spPr bwMode="auto">
        <a:xfrm>
          <a:off x="6305550" y="5334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19</xdr:row>
      <xdr:rowOff>0</xdr:rowOff>
    </xdr:from>
    <xdr:to>
      <xdr:col>9</xdr:col>
      <xdr:colOff>0</xdr:colOff>
      <xdr:row>19</xdr:row>
      <xdr:rowOff>0</xdr:rowOff>
    </xdr:to>
    <xdr:sp macro="" textlink="">
      <xdr:nvSpPr>
        <xdr:cNvPr id="17" name="Line 16">
          <a:extLst>
            <a:ext uri="{FF2B5EF4-FFF2-40B4-BE49-F238E27FC236}">
              <a16:creationId xmlns:a16="http://schemas.microsoft.com/office/drawing/2014/main" id="{00000000-0008-0000-0C00-000011000000}"/>
            </a:ext>
          </a:extLst>
        </xdr:cNvPr>
        <xdr:cNvSpPr>
          <a:spLocks noChangeShapeType="1"/>
        </xdr:cNvSpPr>
      </xdr:nvSpPr>
      <xdr:spPr bwMode="auto">
        <a:xfrm>
          <a:off x="6305550" y="5334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15</xdr:row>
      <xdr:rowOff>0</xdr:rowOff>
    </xdr:from>
    <xdr:to>
      <xdr:col>7</xdr:col>
      <xdr:colOff>0</xdr:colOff>
      <xdr:row>15</xdr:row>
      <xdr:rowOff>0</xdr:rowOff>
    </xdr:to>
    <xdr:sp macro="" textlink="">
      <xdr:nvSpPr>
        <xdr:cNvPr id="19" name="Line 18">
          <a:extLst>
            <a:ext uri="{FF2B5EF4-FFF2-40B4-BE49-F238E27FC236}">
              <a16:creationId xmlns:a16="http://schemas.microsoft.com/office/drawing/2014/main" id="{00000000-0008-0000-0C00-000013000000}"/>
            </a:ext>
          </a:extLst>
        </xdr:cNvPr>
        <xdr:cNvSpPr>
          <a:spLocks noChangeShapeType="1"/>
        </xdr:cNvSpPr>
      </xdr:nvSpPr>
      <xdr:spPr bwMode="auto">
        <a:xfrm>
          <a:off x="4743450" y="39338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19</xdr:row>
      <xdr:rowOff>0</xdr:rowOff>
    </xdr:from>
    <xdr:to>
      <xdr:col>9</xdr:col>
      <xdr:colOff>0</xdr:colOff>
      <xdr:row>19</xdr:row>
      <xdr:rowOff>0</xdr:rowOff>
    </xdr:to>
    <xdr:sp macro="" textlink="">
      <xdr:nvSpPr>
        <xdr:cNvPr id="20" name="Line 19">
          <a:extLst>
            <a:ext uri="{FF2B5EF4-FFF2-40B4-BE49-F238E27FC236}">
              <a16:creationId xmlns:a16="http://schemas.microsoft.com/office/drawing/2014/main" id="{00000000-0008-0000-0C00-000014000000}"/>
            </a:ext>
          </a:extLst>
        </xdr:cNvPr>
        <xdr:cNvSpPr>
          <a:spLocks noChangeShapeType="1"/>
        </xdr:cNvSpPr>
      </xdr:nvSpPr>
      <xdr:spPr bwMode="auto">
        <a:xfrm>
          <a:off x="6305550" y="5334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19</xdr:row>
      <xdr:rowOff>0</xdr:rowOff>
    </xdr:from>
    <xdr:to>
      <xdr:col>9</xdr:col>
      <xdr:colOff>0</xdr:colOff>
      <xdr:row>19</xdr:row>
      <xdr:rowOff>0</xdr:rowOff>
    </xdr:to>
    <xdr:sp macro="" textlink="">
      <xdr:nvSpPr>
        <xdr:cNvPr id="21" name="Line 20">
          <a:extLst>
            <a:ext uri="{FF2B5EF4-FFF2-40B4-BE49-F238E27FC236}">
              <a16:creationId xmlns:a16="http://schemas.microsoft.com/office/drawing/2014/main" id="{00000000-0008-0000-0C00-000015000000}"/>
            </a:ext>
          </a:extLst>
        </xdr:cNvPr>
        <xdr:cNvSpPr>
          <a:spLocks noChangeShapeType="1"/>
        </xdr:cNvSpPr>
      </xdr:nvSpPr>
      <xdr:spPr bwMode="auto">
        <a:xfrm>
          <a:off x="6305550" y="5334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19</xdr:row>
      <xdr:rowOff>0</xdr:rowOff>
    </xdr:from>
    <xdr:to>
      <xdr:col>9</xdr:col>
      <xdr:colOff>0</xdr:colOff>
      <xdr:row>19</xdr:row>
      <xdr:rowOff>0</xdr:rowOff>
    </xdr:to>
    <xdr:sp macro="" textlink="">
      <xdr:nvSpPr>
        <xdr:cNvPr id="22" name="Line 21">
          <a:extLst>
            <a:ext uri="{FF2B5EF4-FFF2-40B4-BE49-F238E27FC236}">
              <a16:creationId xmlns:a16="http://schemas.microsoft.com/office/drawing/2014/main" id="{00000000-0008-0000-0C00-000016000000}"/>
            </a:ext>
          </a:extLst>
        </xdr:cNvPr>
        <xdr:cNvSpPr>
          <a:spLocks noChangeShapeType="1"/>
        </xdr:cNvSpPr>
      </xdr:nvSpPr>
      <xdr:spPr bwMode="auto">
        <a:xfrm>
          <a:off x="6305550" y="5334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19</xdr:row>
      <xdr:rowOff>0</xdr:rowOff>
    </xdr:from>
    <xdr:to>
      <xdr:col>9</xdr:col>
      <xdr:colOff>0</xdr:colOff>
      <xdr:row>19</xdr:row>
      <xdr:rowOff>0</xdr:rowOff>
    </xdr:to>
    <xdr:sp macro="" textlink="">
      <xdr:nvSpPr>
        <xdr:cNvPr id="23" name="Line 22">
          <a:extLst>
            <a:ext uri="{FF2B5EF4-FFF2-40B4-BE49-F238E27FC236}">
              <a16:creationId xmlns:a16="http://schemas.microsoft.com/office/drawing/2014/main" id="{00000000-0008-0000-0C00-000017000000}"/>
            </a:ext>
          </a:extLst>
        </xdr:cNvPr>
        <xdr:cNvSpPr>
          <a:spLocks noChangeShapeType="1"/>
        </xdr:cNvSpPr>
      </xdr:nvSpPr>
      <xdr:spPr bwMode="auto">
        <a:xfrm>
          <a:off x="6305550" y="5334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19</xdr:row>
      <xdr:rowOff>0</xdr:rowOff>
    </xdr:from>
    <xdr:to>
      <xdr:col>9</xdr:col>
      <xdr:colOff>0</xdr:colOff>
      <xdr:row>19</xdr:row>
      <xdr:rowOff>0</xdr:rowOff>
    </xdr:to>
    <xdr:sp macro="" textlink="">
      <xdr:nvSpPr>
        <xdr:cNvPr id="24" name="Line 23">
          <a:extLst>
            <a:ext uri="{FF2B5EF4-FFF2-40B4-BE49-F238E27FC236}">
              <a16:creationId xmlns:a16="http://schemas.microsoft.com/office/drawing/2014/main" id="{00000000-0008-0000-0C00-000018000000}"/>
            </a:ext>
          </a:extLst>
        </xdr:cNvPr>
        <xdr:cNvSpPr>
          <a:spLocks noChangeShapeType="1"/>
        </xdr:cNvSpPr>
      </xdr:nvSpPr>
      <xdr:spPr bwMode="auto">
        <a:xfrm>
          <a:off x="6305550" y="5334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19</xdr:row>
      <xdr:rowOff>0</xdr:rowOff>
    </xdr:from>
    <xdr:to>
      <xdr:col>9</xdr:col>
      <xdr:colOff>0</xdr:colOff>
      <xdr:row>19</xdr:row>
      <xdr:rowOff>0</xdr:rowOff>
    </xdr:to>
    <xdr:sp macro="" textlink="">
      <xdr:nvSpPr>
        <xdr:cNvPr id="25" name="Line 24">
          <a:extLst>
            <a:ext uri="{FF2B5EF4-FFF2-40B4-BE49-F238E27FC236}">
              <a16:creationId xmlns:a16="http://schemas.microsoft.com/office/drawing/2014/main" id="{00000000-0008-0000-0C00-000019000000}"/>
            </a:ext>
          </a:extLst>
        </xdr:cNvPr>
        <xdr:cNvSpPr>
          <a:spLocks noChangeShapeType="1"/>
        </xdr:cNvSpPr>
      </xdr:nvSpPr>
      <xdr:spPr bwMode="auto">
        <a:xfrm>
          <a:off x="6305550" y="5334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116</xdr:row>
      <xdr:rowOff>0</xdr:rowOff>
    </xdr:from>
    <xdr:to>
      <xdr:col>5</xdr:col>
      <xdr:colOff>0</xdr:colOff>
      <xdr:row>116</xdr:row>
      <xdr:rowOff>0</xdr:rowOff>
    </xdr:to>
    <xdr:sp macro="" textlink="">
      <xdr:nvSpPr>
        <xdr:cNvPr id="26" name="Line 25">
          <a:extLst>
            <a:ext uri="{FF2B5EF4-FFF2-40B4-BE49-F238E27FC236}">
              <a16:creationId xmlns:a16="http://schemas.microsoft.com/office/drawing/2014/main" id="{00000000-0008-0000-0C00-00001A000000}"/>
            </a:ext>
          </a:extLst>
        </xdr:cNvPr>
        <xdr:cNvSpPr>
          <a:spLocks noChangeShapeType="1"/>
        </xdr:cNvSpPr>
      </xdr:nvSpPr>
      <xdr:spPr bwMode="auto">
        <a:xfrm>
          <a:off x="2943225" y="67532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116</xdr:row>
      <xdr:rowOff>0</xdr:rowOff>
    </xdr:from>
    <xdr:to>
      <xdr:col>5</xdr:col>
      <xdr:colOff>0</xdr:colOff>
      <xdr:row>116</xdr:row>
      <xdr:rowOff>0</xdr:rowOff>
    </xdr:to>
    <xdr:sp macro="" textlink="">
      <xdr:nvSpPr>
        <xdr:cNvPr id="27" name="Line 26">
          <a:extLst>
            <a:ext uri="{FF2B5EF4-FFF2-40B4-BE49-F238E27FC236}">
              <a16:creationId xmlns:a16="http://schemas.microsoft.com/office/drawing/2014/main" id="{00000000-0008-0000-0C00-00001B000000}"/>
            </a:ext>
          </a:extLst>
        </xdr:cNvPr>
        <xdr:cNvSpPr>
          <a:spLocks noChangeShapeType="1"/>
        </xdr:cNvSpPr>
      </xdr:nvSpPr>
      <xdr:spPr bwMode="auto">
        <a:xfrm>
          <a:off x="2943225" y="67532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116</xdr:row>
      <xdr:rowOff>0</xdr:rowOff>
    </xdr:from>
    <xdr:to>
      <xdr:col>5</xdr:col>
      <xdr:colOff>0</xdr:colOff>
      <xdr:row>116</xdr:row>
      <xdr:rowOff>0</xdr:rowOff>
    </xdr:to>
    <xdr:sp macro="" textlink="">
      <xdr:nvSpPr>
        <xdr:cNvPr id="28" name="Line 27">
          <a:extLst>
            <a:ext uri="{FF2B5EF4-FFF2-40B4-BE49-F238E27FC236}">
              <a16:creationId xmlns:a16="http://schemas.microsoft.com/office/drawing/2014/main" id="{00000000-0008-0000-0C00-00001C000000}"/>
            </a:ext>
          </a:extLst>
        </xdr:cNvPr>
        <xdr:cNvSpPr>
          <a:spLocks noChangeShapeType="1"/>
        </xdr:cNvSpPr>
      </xdr:nvSpPr>
      <xdr:spPr bwMode="auto">
        <a:xfrm>
          <a:off x="2943225" y="67532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116</xdr:row>
      <xdr:rowOff>0</xdr:rowOff>
    </xdr:from>
    <xdr:to>
      <xdr:col>5</xdr:col>
      <xdr:colOff>0</xdr:colOff>
      <xdr:row>116</xdr:row>
      <xdr:rowOff>0</xdr:rowOff>
    </xdr:to>
    <xdr:sp macro="" textlink="">
      <xdr:nvSpPr>
        <xdr:cNvPr id="29" name="Line 29">
          <a:extLst>
            <a:ext uri="{FF2B5EF4-FFF2-40B4-BE49-F238E27FC236}">
              <a16:creationId xmlns:a16="http://schemas.microsoft.com/office/drawing/2014/main" id="{00000000-0008-0000-0C00-00001D000000}"/>
            </a:ext>
          </a:extLst>
        </xdr:cNvPr>
        <xdr:cNvSpPr>
          <a:spLocks noChangeShapeType="1"/>
        </xdr:cNvSpPr>
      </xdr:nvSpPr>
      <xdr:spPr bwMode="auto">
        <a:xfrm>
          <a:off x="2943225" y="67532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116</xdr:row>
      <xdr:rowOff>0</xdr:rowOff>
    </xdr:from>
    <xdr:to>
      <xdr:col>5</xdr:col>
      <xdr:colOff>0</xdr:colOff>
      <xdr:row>116</xdr:row>
      <xdr:rowOff>0</xdr:rowOff>
    </xdr:to>
    <xdr:sp macro="" textlink="">
      <xdr:nvSpPr>
        <xdr:cNvPr id="30" name="Line 30">
          <a:extLst>
            <a:ext uri="{FF2B5EF4-FFF2-40B4-BE49-F238E27FC236}">
              <a16:creationId xmlns:a16="http://schemas.microsoft.com/office/drawing/2014/main" id="{00000000-0008-0000-0C00-00001E000000}"/>
            </a:ext>
          </a:extLst>
        </xdr:cNvPr>
        <xdr:cNvSpPr>
          <a:spLocks noChangeShapeType="1"/>
        </xdr:cNvSpPr>
      </xdr:nvSpPr>
      <xdr:spPr bwMode="auto">
        <a:xfrm>
          <a:off x="2943225" y="67532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116</xdr:row>
      <xdr:rowOff>0</xdr:rowOff>
    </xdr:from>
    <xdr:to>
      <xdr:col>5</xdr:col>
      <xdr:colOff>0</xdr:colOff>
      <xdr:row>116</xdr:row>
      <xdr:rowOff>0</xdr:rowOff>
    </xdr:to>
    <xdr:sp macro="" textlink="">
      <xdr:nvSpPr>
        <xdr:cNvPr id="31" name="Line 31">
          <a:extLst>
            <a:ext uri="{FF2B5EF4-FFF2-40B4-BE49-F238E27FC236}">
              <a16:creationId xmlns:a16="http://schemas.microsoft.com/office/drawing/2014/main" id="{00000000-0008-0000-0C00-00001F000000}"/>
            </a:ext>
          </a:extLst>
        </xdr:cNvPr>
        <xdr:cNvSpPr>
          <a:spLocks noChangeShapeType="1"/>
        </xdr:cNvSpPr>
      </xdr:nvSpPr>
      <xdr:spPr bwMode="auto">
        <a:xfrm>
          <a:off x="2943225" y="67532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116</xdr:row>
      <xdr:rowOff>0</xdr:rowOff>
    </xdr:from>
    <xdr:to>
      <xdr:col>5</xdr:col>
      <xdr:colOff>0</xdr:colOff>
      <xdr:row>116</xdr:row>
      <xdr:rowOff>0</xdr:rowOff>
    </xdr:to>
    <xdr:sp macro="" textlink="">
      <xdr:nvSpPr>
        <xdr:cNvPr id="32" name="Line 32">
          <a:extLst>
            <a:ext uri="{FF2B5EF4-FFF2-40B4-BE49-F238E27FC236}">
              <a16:creationId xmlns:a16="http://schemas.microsoft.com/office/drawing/2014/main" id="{00000000-0008-0000-0C00-000020000000}"/>
            </a:ext>
          </a:extLst>
        </xdr:cNvPr>
        <xdr:cNvSpPr>
          <a:spLocks noChangeShapeType="1"/>
        </xdr:cNvSpPr>
      </xdr:nvSpPr>
      <xdr:spPr bwMode="auto">
        <a:xfrm>
          <a:off x="2943225" y="67532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116</xdr:row>
      <xdr:rowOff>0</xdr:rowOff>
    </xdr:from>
    <xdr:to>
      <xdr:col>5</xdr:col>
      <xdr:colOff>0</xdr:colOff>
      <xdr:row>116</xdr:row>
      <xdr:rowOff>0</xdr:rowOff>
    </xdr:to>
    <xdr:sp macro="" textlink="">
      <xdr:nvSpPr>
        <xdr:cNvPr id="33" name="Line 33">
          <a:extLst>
            <a:ext uri="{FF2B5EF4-FFF2-40B4-BE49-F238E27FC236}">
              <a16:creationId xmlns:a16="http://schemas.microsoft.com/office/drawing/2014/main" id="{00000000-0008-0000-0C00-000021000000}"/>
            </a:ext>
          </a:extLst>
        </xdr:cNvPr>
        <xdr:cNvSpPr>
          <a:spLocks noChangeShapeType="1"/>
        </xdr:cNvSpPr>
      </xdr:nvSpPr>
      <xdr:spPr bwMode="auto">
        <a:xfrm>
          <a:off x="2943225" y="67532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116</xdr:row>
      <xdr:rowOff>0</xdr:rowOff>
    </xdr:from>
    <xdr:to>
      <xdr:col>5</xdr:col>
      <xdr:colOff>0</xdr:colOff>
      <xdr:row>116</xdr:row>
      <xdr:rowOff>0</xdr:rowOff>
    </xdr:to>
    <xdr:sp macro="" textlink="">
      <xdr:nvSpPr>
        <xdr:cNvPr id="34" name="Line 34">
          <a:extLst>
            <a:ext uri="{FF2B5EF4-FFF2-40B4-BE49-F238E27FC236}">
              <a16:creationId xmlns:a16="http://schemas.microsoft.com/office/drawing/2014/main" id="{00000000-0008-0000-0C00-000022000000}"/>
            </a:ext>
          </a:extLst>
        </xdr:cNvPr>
        <xdr:cNvSpPr>
          <a:spLocks noChangeShapeType="1"/>
        </xdr:cNvSpPr>
      </xdr:nvSpPr>
      <xdr:spPr bwMode="auto">
        <a:xfrm>
          <a:off x="2943225" y="67532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116</xdr:row>
      <xdr:rowOff>0</xdr:rowOff>
    </xdr:from>
    <xdr:to>
      <xdr:col>5</xdr:col>
      <xdr:colOff>0</xdr:colOff>
      <xdr:row>116</xdr:row>
      <xdr:rowOff>0</xdr:rowOff>
    </xdr:to>
    <xdr:sp macro="" textlink="">
      <xdr:nvSpPr>
        <xdr:cNvPr id="35" name="Line 35">
          <a:extLst>
            <a:ext uri="{FF2B5EF4-FFF2-40B4-BE49-F238E27FC236}">
              <a16:creationId xmlns:a16="http://schemas.microsoft.com/office/drawing/2014/main" id="{00000000-0008-0000-0C00-000023000000}"/>
            </a:ext>
          </a:extLst>
        </xdr:cNvPr>
        <xdr:cNvSpPr>
          <a:spLocks noChangeShapeType="1"/>
        </xdr:cNvSpPr>
      </xdr:nvSpPr>
      <xdr:spPr bwMode="auto">
        <a:xfrm>
          <a:off x="2943225" y="67532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116</xdr:row>
      <xdr:rowOff>0</xdr:rowOff>
    </xdr:from>
    <xdr:to>
      <xdr:col>5</xdr:col>
      <xdr:colOff>0</xdr:colOff>
      <xdr:row>116</xdr:row>
      <xdr:rowOff>0</xdr:rowOff>
    </xdr:to>
    <xdr:sp macro="" textlink="">
      <xdr:nvSpPr>
        <xdr:cNvPr id="36" name="Line 36">
          <a:extLst>
            <a:ext uri="{FF2B5EF4-FFF2-40B4-BE49-F238E27FC236}">
              <a16:creationId xmlns:a16="http://schemas.microsoft.com/office/drawing/2014/main" id="{00000000-0008-0000-0C00-000024000000}"/>
            </a:ext>
          </a:extLst>
        </xdr:cNvPr>
        <xdr:cNvSpPr>
          <a:spLocks noChangeShapeType="1"/>
        </xdr:cNvSpPr>
      </xdr:nvSpPr>
      <xdr:spPr bwMode="auto">
        <a:xfrm>
          <a:off x="2943225" y="67532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116</xdr:row>
      <xdr:rowOff>0</xdr:rowOff>
    </xdr:from>
    <xdr:to>
      <xdr:col>5</xdr:col>
      <xdr:colOff>0</xdr:colOff>
      <xdr:row>116</xdr:row>
      <xdr:rowOff>0</xdr:rowOff>
    </xdr:to>
    <xdr:sp macro="" textlink="">
      <xdr:nvSpPr>
        <xdr:cNvPr id="37" name="Line 37">
          <a:extLst>
            <a:ext uri="{FF2B5EF4-FFF2-40B4-BE49-F238E27FC236}">
              <a16:creationId xmlns:a16="http://schemas.microsoft.com/office/drawing/2014/main" id="{00000000-0008-0000-0C00-000025000000}"/>
            </a:ext>
          </a:extLst>
        </xdr:cNvPr>
        <xdr:cNvSpPr>
          <a:spLocks noChangeShapeType="1"/>
        </xdr:cNvSpPr>
      </xdr:nvSpPr>
      <xdr:spPr bwMode="auto">
        <a:xfrm>
          <a:off x="2943225" y="67532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116</xdr:row>
      <xdr:rowOff>0</xdr:rowOff>
    </xdr:from>
    <xdr:to>
      <xdr:col>5</xdr:col>
      <xdr:colOff>0</xdr:colOff>
      <xdr:row>116</xdr:row>
      <xdr:rowOff>0</xdr:rowOff>
    </xdr:to>
    <xdr:sp macro="" textlink="">
      <xdr:nvSpPr>
        <xdr:cNvPr id="38" name="Line 38">
          <a:extLst>
            <a:ext uri="{FF2B5EF4-FFF2-40B4-BE49-F238E27FC236}">
              <a16:creationId xmlns:a16="http://schemas.microsoft.com/office/drawing/2014/main" id="{00000000-0008-0000-0C00-000026000000}"/>
            </a:ext>
          </a:extLst>
        </xdr:cNvPr>
        <xdr:cNvSpPr>
          <a:spLocks noChangeShapeType="1"/>
        </xdr:cNvSpPr>
      </xdr:nvSpPr>
      <xdr:spPr bwMode="auto">
        <a:xfrm>
          <a:off x="2943225" y="67532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116</xdr:row>
      <xdr:rowOff>0</xdr:rowOff>
    </xdr:from>
    <xdr:to>
      <xdr:col>5</xdr:col>
      <xdr:colOff>0</xdr:colOff>
      <xdr:row>116</xdr:row>
      <xdr:rowOff>0</xdr:rowOff>
    </xdr:to>
    <xdr:sp macro="" textlink="">
      <xdr:nvSpPr>
        <xdr:cNvPr id="39" name="Line 39">
          <a:extLst>
            <a:ext uri="{FF2B5EF4-FFF2-40B4-BE49-F238E27FC236}">
              <a16:creationId xmlns:a16="http://schemas.microsoft.com/office/drawing/2014/main" id="{00000000-0008-0000-0C00-000027000000}"/>
            </a:ext>
          </a:extLst>
        </xdr:cNvPr>
        <xdr:cNvSpPr>
          <a:spLocks noChangeShapeType="1"/>
        </xdr:cNvSpPr>
      </xdr:nvSpPr>
      <xdr:spPr bwMode="auto">
        <a:xfrm>
          <a:off x="2943225" y="67532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116</xdr:row>
      <xdr:rowOff>0</xdr:rowOff>
    </xdr:from>
    <xdr:to>
      <xdr:col>5</xdr:col>
      <xdr:colOff>0</xdr:colOff>
      <xdr:row>116</xdr:row>
      <xdr:rowOff>0</xdr:rowOff>
    </xdr:to>
    <xdr:sp macro="" textlink="">
      <xdr:nvSpPr>
        <xdr:cNvPr id="40" name="Line 40">
          <a:extLst>
            <a:ext uri="{FF2B5EF4-FFF2-40B4-BE49-F238E27FC236}">
              <a16:creationId xmlns:a16="http://schemas.microsoft.com/office/drawing/2014/main" id="{00000000-0008-0000-0C00-000028000000}"/>
            </a:ext>
          </a:extLst>
        </xdr:cNvPr>
        <xdr:cNvSpPr>
          <a:spLocks noChangeShapeType="1"/>
        </xdr:cNvSpPr>
      </xdr:nvSpPr>
      <xdr:spPr bwMode="auto">
        <a:xfrm>
          <a:off x="2943225" y="67532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116</xdr:row>
      <xdr:rowOff>0</xdr:rowOff>
    </xdr:from>
    <xdr:to>
      <xdr:col>5</xdr:col>
      <xdr:colOff>0</xdr:colOff>
      <xdr:row>116</xdr:row>
      <xdr:rowOff>0</xdr:rowOff>
    </xdr:to>
    <xdr:sp macro="" textlink="">
      <xdr:nvSpPr>
        <xdr:cNvPr id="41" name="Line 41">
          <a:extLst>
            <a:ext uri="{FF2B5EF4-FFF2-40B4-BE49-F238E27FC236}">
              <a16:creationId xmlns:a16="http://schemas.microsoft.com/office/drawing/2014/main" id="{00000000-0008-0000-0C00-000029000000}"/>
            </a:ext>
          </a:extLst>
        </xdr:cNvPr>
        <xdr:cNvSpPr>
          <a:spLocks noChangeShapeType="1"/>
        </xdr:cNvSpPr>
      </xdr:nvSpPr>
      <xdr:spPr bwMode="auto">
        <a:xfrm>
          <a:off x="2943225" y="67532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18</xdr:row>
      <xdr:rowOff>0</xdr:rowOff>
    </xdr:from>
    <xdr:to>
      <xdr:col>9</xdr:col>
      <xdr:colOff>0</xdr:colOff>
      <xdr:row>18</xdr:row>
      <xdr:rowOff>0</xdr:rowOff>
    </xdr:to>
    <xdr:sp macro="" textlink="">
      <xdr:nvSpPr>
        <xdr:cNvPr id="42" name="Line 42">
          <a:extLst>
            <a:ext uri="{FF2B5EF4-FFF2-40B4-BE49-F238E27FC236}">
              <a16:creationId xmlns:a16="http://schemas.microsoft.com/office/drawing/2014/main" id="{00000000-0008-0000-0C00-00002A000000}"/>
            </a:ext>
          </a:extLst>
        </xdr:cNvPr>
        <xdr:cNvSpPr>
          <a:spLocks noChangeShapeType="1"/>
        </xdr:cNvSpPr>
      </xdr:nvSpPr>
      <xdr:spPr bwMode="auto">
        <a:xfrm>
          <a:off x="6305550" y="5162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11</xdr:row>
      <xdr:rowOff>0</xdr:rowOff>
    </xdr:from>
    <xdr:to>
      <xdr:col>7</xdr:col>
      <xdr:colOff>0</xdr:colOff>
      <xdr:row>11</xdr:row>
      <xdr:rowOff>0</xdr:rowOff>
    </xdr:to>
    <xdr:sp macro="" textlink="">
      <xdr:nvSpPr>
        <xdr:cNvPr id="43" name="Line 43">
          <a:extLst>
            <a:ext uri="{FF2B5EF4-FFF2-40B4-BE49-F238E27FC236}">
              <a16:creationId xmlns:a16="http://schemas.microsoft.com/office/drawing/2014/main" id="{00000000-0008-0000-0C00-00002B000000}"/>
            </a:ext>
          </a:extLst>
        </xdr:cNvPr>
        <xdr:cNvSpPr>
          <a:spLocks noChangeShapeType="1"/>
        </xdr:cNvSpPr>
      </xdr:nvSpPr>
      <xdr:spPr bwMode="auto">
        <a:xfrm>
          <a:off x="4743450" y="29051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13</xdr:row>
      <xdr:rowOff>0</xdr:rowOff>
    </xdr:from>
    <xdr:to>
      <xdr:col>7</xdr:col>
      <xdr:colOff>0</xdr:colOff>
      <xdr:row>13</xdr:row>
      <xdr:rowOff>0</xdr:rowOff>
    </xdr:to>
    <xdr:sp macro="" textlink="">
      <xdr:nvSpPr>
        <xdr:cNvPr id="44" name="Line 44">
          <a:extLst>
            <a:ext uri="{FF2B5EF4-FFF2-40B4-BE49-F238E27FC236}">
              <a16:creationId xmlns:a16="http://schemas.microsoft.com/office/drawing/2014/main" id="{00000000-0008-0000-0C00-00002C000000}"/>
            </a:ext>
          </a:extLst>
        </xdr:cNvPr>
        <xdr:cNvSpPr>
          <a:spLocks noChangeShapeType="1"/>
        </xdr:cNvSpPr>
      </xdr:nvSpPr>
      <xdr:spPr bwMode="auto">
        <a:xfrm>
          <a:off x="4743450" y="34194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31</xdr:row>
      <xdr:rowOff>0</xdr:rowOff>
    </xdr:from>
    <xdr:to>
      <xdr:col>9</xdr:col>
      <xdr:colOff>0</xdr:colOff>
      <xdr:row>31</xdr:row>
      <xdr:rowOff>0</xdr:rowOff>
    </xdr:to>
    <xdr:sp macro="" textlink="">
      <xdr:nvSpPr>
        <xdr:cNvPr id="45" name="Line 78">
          <a:extLst>
            <a:ext uri="{FF2B5EF4-FFF2-40B4-BE49-F238E27FC236}">
              <a16:creationId xmlns:a16="http://schemas.microsoft.com/office/drawing/2014/main" id="{00000000-0008-0000-0C00-00002D000000}"/>
            </a:ext>
          </a:extLst>
        </xdr:cNvPr>
        <xdr:cNvSpPr>
          <a:spLocks noChangeShapeType="1"/>
        </xdr:cNvSpPr>
      </xdr:nvSpPr>
      <xdr:spPr bwMode="auto">
        <a:xfrm>
          <a:off x="6305550" y="5686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31</xdr:row>
      <xdr:rowOff>0</xdr:rowOff>
    </xdr:from>
    <xdr:to>
      <xdr:col>9</xdr:col>
      <xdr:colOff>0</xdr:colOff>
      <xdr:row>31</xdr:row>
      <xdr:rowOff>0</xdr:rowOff>
    </xdr:to>
    <xdr:sp macro="" textlink="">
      <xdr:nvSpPr>
        <xdr:cNvPr id="46" name="Line 79">
          <a:extLst>
            <a:ext uri="{FF2B5EF4-FFF2-40B4-BE49-F238E27FC236}">
              <a16:creationId xmlns:a16="http://schemas.microsoft.com/office/drawing/2014/main" id="{00000000-0008-0000-0C00-00002E000000}"/>
            </a:ext>
          </a:extLst>
        </xdr:cNvPr>
        <xdr:cNvSpPr>
          <a:spLocks noChangeShapeType="1"/>
        </xdr:cNvSpPr>
      </xdr:nvSpPr>
      <xdr:spPr bwMode="auto">
        <a:xfrm>
          <a:off x="6305550" y="5686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31</xdr:row>
      <xdr:rowOff>0</xdr:rowOff>
    </xdr:from>
    <xdr:to>
      <xdr:col>9</xdr:col>
      <xdr:colOff>0</xdr:colOff>
      <xdr:row>31</xdr:row>
      <xdr:rowOff>0</xdr:rowOff>
    </xdr:to>
    <xdr:sp macro="" textlink="">
      <xdr:nvSpPr>
        <xdr:cNvPr id="47" name="Line 80">
          <a:extLst>
            <a:ext uri="{FF2B5EF4-FFF2-40B4-BE49-F238E27FC236}">
              <a16:creationId xmlns:a16="http://schemas.microsoft.com/office/drawing/2014/main" id="{00000000-0008-0000-0C00-00002F000000}"/>
            </a:ext>
          </a:extLst>
        </xdr:cNvPr>
        <xdr:cNvSpPr>
          <a:spLocks noChangeShapeType="1"/>
        </xdr:cNvSpPr>
      </xdr:nvSpPr>
      <xdr:spPr bwMode="auto">
        <a:xfrm>
          <a:off x="6305550" y="5686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31</xdr:row>
      <xdr:rowOff>0</xdr:rowOff>
    </xdr:from>
    <xdr:to>
      <xdr:col>9</xdr:col>
      <xdr:colOff>0</xdr:colOff>
      <xdr:row>31</xdr:row>
      <xdr:rowOff>0</xdr:rowOff>
    </xdr:to>
    <xdr:sp macro="" textlink="">
      <xdr:nvSpPr>
        <xdr:cNvPr id="48" name="Line 81">
          <a:extLst>
            <a:ext uri="{FF2B5EF4-FFF2-40B4-BE49-F238E27FC236}">
              <a16:creationId xmlns:a16="http://schemas.microsoft.com/office/drawing/2014/main" id="{00000000-0008-0000-0C00-000030000000}"/>
            </a:ext>
          </a:extLst>
        </xdr:cNvPr>
        <xdr:cNvSpPr>
          <a:spLocks noChangeShapeType="1"/>
        </xdr:cNvSpPr>
      </xdr:nvSpPr>
      <xdr:spPr bwMode="auto">
        <a:xfrm>
          <a:off x="6305550" y="5686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31</xdr:row>
      <xdr:rowOff>0</xdr:rowOff>
    </xdr:from>
    <xdr:to>
      <xdr:col>9</xdr:col>
      <xdr:colOff>0</xdr:colOff>
      <xdr:row>31</xdr:row>
      <xdr:rowOff>0</xdr:rowOff>
    </xdr:to>
    <xdr:sp macro="" textlink="">
      <xdr:nvSpPr>
        <xdr:cNvPr id="49" name="Line 82">
          <a:extLst>
            <a:ext uri="{FF2B5EF4-FFF2-40B4-BE49-F238E27FC236}">
              <a16:creationId xmlns:a16="http://schemas.microsoft.com/office/drawing/2014/main" id="{00000000-0008-0000-0C00-000031000000}"/>
            </a:ext>
          </a:extLst>
        </xdr:cNvPr>
        <xdr:cNvSpPr>
          <a:spLocks noChangeShapeType="1"/>
        </xdr:cNvSpPr>
      </xdr:nvSpPr>
      <xdr:spPr bwMode="auto">
        <a:xfrm>
          <a:off x="6305550" y="5686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31</xdr:row>
      <xdr:rowOff>0</xdr:rowOff>
    </xdr:from>
    <xdr:to>
      <xdr:col>9</xdr:col>
      <xdr:colOff>0</xdr:colOff>
      <xdr:row>31</xdr:row>
      <xdr:rowOff>0</xdr:rowOff>
    </xdr:to>
    <xdr:sp macro="" textlink="">
      <xdr:nvSpPr>
        <xdr:cNvPr id="50" name="Line 83">
          <a:extLst>
            <a:ext uri="{FF2B5EF4-FFF2-40B4-BE49-F238E27FC236}">
              <a16:creationId xmlns:a16="http://schemas.microsoft.com/office/drawing/2014/main" id="{00000000-0008-0000-0C00-000032000000}"/>
            </a:ext>
          </a:extLst>
        </xdr:cNvPr>
        <xdr:cNvSpPr>
          <a:spLocks noChangeShapeType="1"/>
        </xdr:cNvSpPr>
      </xdr:nvSpPr>
      <xdr:spPr bwMode="auto">
        <a:xfrm>
          <a:off x="6305550" y="5686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31</xdr:row>
      <xdr:rowOff>0</xdr:rowOff>
    </xdr:from>
    <xdr:to>
      <xdr:col>9</xdr:col>
      <xdr:colOff>0</xdr:colOff>
      <xdr:row>31</xdr:row>
      <xdr:rowOff>0</xdr:rowOff>
    </xdr:to>
    <xdr:sp macro="" textlink="">
      <xdr:nvSpPr>
        <xdr:cNvPr id="51" name="Line 84">
          <a:extLst>
            <a:ext uri="{FF2B5EF4-FFF2-40B4-BE49-F238E27FC236}">
              <a16:creationId xmlns:a16="http://schemas.microsoft.com/office/drawing/2014/main" id="{00000000-0008-0000-0C00-000033000000}"/>
            </a:ext>
          </a:extLst>
        </xdr:cNvPr>
        <xdr:cNvSpPr>
          <a:spLocks noChangeShapeType="1"/>
        </xdr:cNvSpPr>
      </xdr:nvSpPr>
      <xdr:spPr bwMode="auto">
        <a:xfrm>
          <a:off x="6305550" y="5686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31</xdr:row>
      <xdr:rowOff>0</xdr:rowOff>
    </xdr:from>
    <xdr:to>
      <xdr:col>9</xdr:col>
      <xdr:colOff>0</xdr:colOff>
      <xdr:row>31</xdr:row>
      <xdr:rowOff>0</xdr:rowOff>
    </xdr:to>
    <xdr:sp macro="" textlink="">
      <xdr:nvSpPr>
        <xdr:cNvPr id="52" name="Line 85">
          <a:extLst>
            <a:ext uri="{FF2B5EF4-FFF2-40B4-BE49-F238E27FC236}">
              <a16:creationId xmlns:a16="http://schemas.microsoft.com/office/drawing/2014/main" id="{00000000-0008-0000-0C00-000034000000}"/>
            </a:ext>
          </a:extLst>
        </xdr:cNvPr>
        <xdr:cNvSpPr>
          <a:spLocks noChangeShapeType="1"/>
        </xdr:cNvSpPr>
      </xdr:nvSpPr>
      <xdr:spPr bwMode="auto">
        <a:xfrm>
          <a:off x="6305550" y="5686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31</xdr:row>
      <xdr:rowOff>304800</xdr:rowOff>
    </xdr:from>
    <xdr:to>
      <xdr:col>9</xdr:col>
      <xdr:colOff>0</xdr:colOff>
      <xdr:row>31</xdr:row>
      <xdr:rowOff>304800</xdr:rowOff>
    </xdr:to>
    <xdr:sp macro="" textlink="">
      <xdr:nvSpPr>
        <xdr:cNvPr id="53" name="Line 86">
          <a:extLst>
            <a:ext uri="{FF2B5EF4-FFF2-40B4-BE49-F238E27FC236}">
              <a16:creationId xmlns:a16="http://schemas.microsoft.com/office/drawing/2014/main" id="{00000000-0008-0000-0C00-000035000000}"/>
            </a:ext>
          </a:extLst>
        </xdr:cNvPr>
        <xdr:cNvSpPr>
          <a:spLocks noChangeShapeType="1"/>
        </xdr:cNvSpPr>
      </xdr:nvSpPr>
      <xdr:spPr bwMode="auto">
        <a:xfrm>
          <a:off x="6305550" y="5686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31</xdr:row>
      <xdr:rowOff>0</xdr:rowOff>
    </xdr:from>
    <xdr:to>
      <xdr:col>9</xdr:col>
      <xdr:colOff>0</xdr:colOff>
      <xdr:row>31</xdr:row>
      <xdr:rowOff>0</xdr:rowOff>
    </xdr:to>
    <xdr:sp macro="" textlink="">
      <xdr:nvSpPr>
        <xdr:cNvPr id="54" name="Line 87">
          <a:extLst>
            <a:ext uri="{FF2B5EF4-FFF2-40B4-BE49-F238E27FC236}">
              <a16:creationId xmlns:a16="http://schemas.microsoft.com/office/drawing/2014/main" id="{00000000-0008-0000-0C00-000036000000}"/>
            </a:ext>
          </a:extLst>
        </xdr:cNvPr>
        <xdr:cNvSpPr>
          <a:spLocks noChangeShapeType="1"/>
        </xdr:cNvSpPr>
      </xdr:nvSpPr>
      <xdr:spPr bwMode="auto">
        <a:xfrm>
          <a:off x="6305550" y="5686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31</xdr:row>
      <xdr:rowOff>0</xdr:rowOff>
    </xdr:from>
    <xdr:to>
      <xdr:col>9</xdr:col>
      <xdr:colOff>0</xdr:colOff>
      <xdr:row>31</xdr:row>
      <xdr:rowOff>0</xdr:rowOff>
    </xdr:to>
    <xdr:sp macro="" textlink="">
      <xdr:nvSpPr>
        <xdr:cNvPr id="55" name="Line 88">
          <a:extLst>
            <a:ext uri="{FF2B5EF4-FFF2-40B4-BE49-F238E27FC236}">
              <a16:creationId xmlns:a16="http://schemas.microsoft.com/office/drawing/2014/main" id="{00000000-0008-0000-0C00-000037000000}"/>
            </a:ext>
          </a:extLst>
        </xdr:cNvPr>
        <xdr:cNvSpPr>
          <a:spLocks noChangeShapeType="1"/>
        </xdr:cNvSpPr>
      </xdr:nvSpPr>
      <xdr:spPr bwMode="auto">
        <a:xfrm>
          <a:off x="6305550" y="5686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31</xdr:row>
      <xdr:rowOff>0</xdr:rowOff>
    </xdr:from>
    <xdr:to>
      <xdr:col>9</xdr:col>
      <xdr:colOff>0</xdr:colOff>
      <xdr:row>31</xdr:row>
      <xdr:rowOff>0</xdr:rowOff>
    </xdr:to>
    <xdr:sp macro="" textlink="">
      <xdr:nvSpPr>
        <xdr:cNvPr id="56" name="Line 91">
          <a:extLst>
            <a:ext uri="{FF2B5EF4-FFF2-40B4-BE49-F238E27FC236}">
              <a16:creationId xmlns:a16="http://schemas.microsoft.com/office/drawing/2014/main" id="{00000000-0008-0000-0C00-000038000000}"/>
            </a:ext>
          </a:extLst>
        </xdr:cNvPr>
        <xdr:cNvSpPr>
          <a:spLocks noChangeShapeType="1"/>
        </xdr:cNvSpPr>
      </xdr:nvSpPr>
      <xdr:spPr bwMode="auto">
        <a:xfrm>
          <a:off x="6305550" y="5686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31</xdr:row>
      <xdr:rowOff>0</xdr:rowOff>
    </xdr:from>
    <xdr:to>
      <xdr:col>9</xdr:col>
      <xdr:colOff>0</xdr:colOff>
      <xdr:row>31</xdr:row>
      <xdr:rowOff>0</xdr:rowOff>
    </xdr:to>
    <xdr:sp macro="" textlink="">
      <xdr:nvSpPr>
        <xdr:cNvPr id="57" name="Line 92">
          <a:extLst>
            <a:ext uri="{FF2B5EF4-FFF2-40B4-BE49-F238E27FC236}">
              <a16:creationId xmlns:a16="http://schemas.microsoft.com/office/drawing/2014/main" id="{00000000-0008-0000-0C00-000039000000}"/>
            </a:ext>
          </a:extLst>
        </xdr:cNvPr>
        <xdr:cNvSpPr>
          <a:spLocks noChangeShapeType="1"/>
        </xdr:cNvSpPr>
      </xdr:nvSpPr>
      <xdr:spPr bwMode="auto">
        <a:xfrm>
          <a:off x="6305550" y="5686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31</xdr:row>
      <xdr:rowOff>0</xdr:rowOff>
    </xdr:from>
    <xdr:to>
      <xdr:col>9</xdr:col>
      <xdr:colOff>0</xdr:colOff>
      <xdr:row>31</xdr:row>
      <xdr:rowOff>0</xdr:rowOff>
    </xdr:to>
    <xdr:sp macro="" textlink="">
      <xdr:nvSpPr>
        <xdr:cNvPr id="58" name="Line 93">
          <a:extLst>
            <a:ext uri="{FF2B5EF4-FFF2-40B4-BE49-F238E27FC236}">
              <a16:creationId xmlns:a16="http://schemas.microsoft.com/office/drawing/2014/main" id="{00000000-0008-0000-0C00-00003A000000}"/>
            </a:ext>
          </a:extLst>
        </xdr:cNvPr>
        <xdr:cNvSpPr>
          <a:spLocks noChangeShapeType="1"/>
        </xdr:cNvSpPr>
      </xdr:nvSpPr>
      <xdr:spPr bwMode="auto">
        <a:xfrm>
          <a:off x="6305550" y="5686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31</xdr:row>
      <xdr:rowOff>0</xdr:rowOff>
    </xdr:from>
    <xdr:to>
      <xdr:col>9</xdr:col>
      <xdr:colOff>0</xdr:colOff>
      <xdr:row>31</xdr:row>
      <xdr:rowOff>0</xdr:rowOff>
    </xdr:to>
    <xdr:sp macro="" textlink="">
      <xdr:nvSpPr>
        <xdr:cNvPr id="59" name="Line 94">
          <a:extLst>
            <a:ext uri="{FF2B5EF4-FFF2-40B4-BE49-F238E27FC236}">
              <a16:creationId xmlns:a16="http://schemas.microsoft.com/office/drawing/2014/main" id="{00000000-0008-0000-0C00-00003B000000}"/>
            </a:ext>
          </a:extLst>
        </xdr:cNvPr>
        <xdr:cNvSpPr>
          <a:spLocks noChangeShapeType="1"/>
        </xdr:cNvSpPr>
      </xdr:nvSpPr>
      <xdr:spPr bwMode="auto">
        <a:xfrm>
          <a:off x="6305550" y="5686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31</xdr:row>
      <xdr:rowOff>0</xdr:rowOff>
    </xdr:from>
    <xdr:to>
      <xdr:col>9</xdr:col>
      <xdr:colOff>0</xdr:colOff>
      <xdr:row>31</xdr:row>
      <xdr:rowOff>0</xdr:rowOff>
    </xdr:to>
    <xdr:sp macro="" textlink="">
      <xdr:nvSpPr>
        <xdr:cNvPr id="60" name="Line 95">
          <a:extLst>
            <a:ext uri="{FF2B5EF4-FFF2-40B4-BE49-F238E27FC236}">
              <a16:creationId xmlns:a16="http://schemas.microsoft.com/office/drawing/2014/main" id="{00000000-0008-0000-0C00-00003C000000}"/>
            </a:ext>
          </a:extLst>
        </xdr:cNvPr>
        <xdr:cNvSpPr>
          <a:spLocks noChangeShapeType="1"/>
        </xdr:cNvSpPr>
      </xdr:nvSpPr>
      <xdr:spPr bwMode="auto">
        <a:xfrm>
          <a:off x="6305550" y="5686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31</xdr:row>
      <xdr:rowOff>0</xdr:rowOff>
    </xdr:from>
    <xdr:to>
      <xdr:col>9</xdr:col>
      <xdr:colOff>0</xdr:colOff>
      <xdr:row>31</xdr:row>
      <xdr:rowOff>0</xdr:rowOff>
    </xdr:to>
    <xdr:sp macro="" textlink="">
      <xdr:nvSpPr>
        <xdr:cNvPr id="61" name="Line 96">
          <a:extLst>
            <a:ext uri="{FF2B5EF4-FFF2-40B4-BE49-F238E27FC236}">
              <a16:creationId xmlns:a16="http://schemas.microsoft.com/office/drawing/2014/main" id="{00000000-0008-0000-0C00-00003D000000}"/>
            </a:ext>
          </a:extLst>
        </xdr:cNvPr>
        <xdr:cNvSpPr>
          <a:spLocks noChangeShapeType="1"/>
        </xdr:cNvSpPr>
      </xdr:nvSpPr>
      <xdr:spPr bwMode="auto">
        <a:xfrm>
          <a:off x="6305550" y="5686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xdr:from>
          <xdr:col>0</xdr:col>
          <xdr:colOff>0</xdr:colOff>
          <xdr:row>128</xdr:row>
          <xdr:rowOff>69850</xdr:rowOff>
        </xdr:from>
        <xdr:to>
          <xdr:col>13</xdr:col>
          <xdr:colOff>660400</xdr:colOff>
          <xdr:row>135</xdr:row>
          <xdr:rowOff>95250</xdr:rowOff>
        </xdr:to>
        <xdr:sp macro="" textlink="">
          <xdr:nvSpPr>
            <xdr:cNvPr id="14337" name="Label 1" hidden="1">
              <a:extLst>
                <a:ext uri="{63B3BB69-23CF-44E3-9099-C40C66FF867C}">
                  <a14:compatExt spid="_x0000_s14337"/>
                </a:ext>
                <a:ext uri="{FF2B5EF4-FFF2-40B4-BE49-F238E27FC236}">
                  <a16:creationId xmlns:a16="http://schemas.microsoft.com/office/drawing/2014/main" id="{00000000-0008-0000-0C00-00000138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36576" tIns="32004" rIns="0" bIns="0" anchor="t" upright="1"/>
            <a:lstStyle/>
            <a:p>
              <a:pPr algn="l" rtl="0">
                <a:defRPr sz="1000"/>
              </a:pPr>
              <a:r>
                <a:rPr lang="ru-RU" sz="800" b="0" i="0" u="none" strike="noStrike" baseline="0">
                  <a:solidFill>
                    <a:srgbClr val="000000"/>
                  </a:solidFill>
                  <a:latin typeface="Segoe UI"/>
                  <a:cs typeface="Segoe UI"/>
                </a:rPr>
                <a:t>Примечания:</a:t>
              </a:r>
            </a:p>
            <a:p>
              <a:pPr algn="l" rtl="0">
                <a:defRPr sz="1000"/>
              </a:pPr>
              <a:endParaRPr lang="ru-RU" sz="800" b="0" i="0" u="none" strike="noStrike" baseline="0">
                <a:solidFill>
                  <a:srgbClr val="000000"/>
                </a:solidFill>
                <a:latin typeface="Segoe UI"/>
                <a:cs typeface="Segoe UI"/>
              </a:endParaRPr>
            </a:p>
            <a:p>
              <a:pPr algn="l" rtl="0">
                <a:defRPr sz="1000"/>
              </a:pPr>
              <a:r>
                <a:rPr lang="ru-RU" sz="800" b="0" i="0" u="none" strike="noStrike" baseline="0">
                  <a:solidFill>
                    <a:srgbClr val="000000"/>
                  </a:solidFill>
                  <a:latin typeface="Segoe UI"/>
                  <a:cs typeface="Segoe UI"/>
                </a:rPr>
                <a:t>1. В верхней ячейке указывается разница выигранных и проигранных сетов в матчах между всеми игроками в группе, в нижней ячейке - разница выигранных и проигранных сетов в матчах между тремя игроками группы, набравшими одинаковое количество очков (если такой ситуации в группе нет - ячейка не заполняется)</a:t>
              </a:r>
            </a:p>
            <a:p>
              <a:pPr algn="l" rtl="0">
                <a:defRPr sz="1000"/>
              </a:pPr>
              <a:endParaRPr lang="ru-RU" sz="800" b="0" i="0" u="none" strike="noStrike" baseline="0">
                <a:solidFill>
                  <a:srgbClr val="000000"/>
                </a:solidFill>
                <a:latin typeface="Segoe UI"/>
                <a:cs typeface="Segoe UI"/>
              </a:endParaRPr>
            </a:p>
            <a:p>
              <a:pPr algn="l" rtl="0">
                <a:defRPr sz="1000"/>
              </a:pPr>
              <a:r>
                <a:rPr lang="ru-RU" sz="800" b="0" i="0" u="none" strike="noStrike" baseline="0">
                  <a:solidFill>
                    <a:srgbClr val="000000"/>
                  </a:solidFill>
                  <a:latin typeface="Segoe UI"/>
                  <a:cs typeface="Segoe UI"/>
                </a:rPr>
                <a:t>2. В верхней ячейке указывается разница выигранных и проигранных геймов в матчах между всеми игроками в группе, в нижней ячейке - разница выигранных и проигранных геймов в матчах между тремя игроками группы, набравшими одинаковое количество очков (если такой ситуации в группе нет - ячейка не заполняется) </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xdr:col>
          <xdr:colOff>603250</xdr:colOff>
          <xdr:row>0</xdr:row>
          <xdr:rowOff>0</xdr:rowOff>
        </xdr:from>
        <xdr:to>
          <xdr:col>7</xdr:col>
          <xdr:colOff>304800</xdr:colOff>
          <xdr:row>0</xdr:row>
          <xdr:rowOff>171450</xdr:rowOff>
        </xdr:to>
        <xdr:sp macro="" textlink="">
          <xdr:nvSpPr>
            <xdr:cNvPr id="14338" name="Label 2" hidden="1">
              <a:extLst>
                <a:ext uri="{63B3BB69-23CF-44E3-9099-C40C66FF867C}">
                  <a14:compatExt spid="_x0000_s14338"/>
                </a:ext>
                <a:ext uri="{FF2B5EF4-FFF2-40B4-BE49-F238E27FC236}">
                  <a16:creationId xmlns:a16="http://schemas.microsoft.com/office/drawing/2014/main" id="{00000000-0008-0000-0C00-00000238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36576" tIns="32004" rIns="0" bIns="0" anchor="t" upright="1"/>
            <a:lstStyle/>
            <a:p>
              <a:pPr algn="l" rtl="0">
                <a:defRPr sz="1000"/>
              </a:pPr>
              <a:r>
                <a:rPr lang="ru-RU" sz="800" b="0" i="0" u="none" strike="noStrike" baseline="0">
                  <a:solidFill>
                    <a:srgbClr val="000000"/>
                  </a:solidFill>
                  <a:latin typeface="Segoe UI"/>
                  <a:cs typeface="Segoe UI"/>
                </a:rPr>
                <a:t>Форма 51 </a:t>
              </a:r>
            </a:p>
          </xdr:txBody>
        </xdr:sp>
        <xdr:clientData fPrintsWithSheet="0"/>
      </xdr:twoCellAnchor>
    </mc:Choice>
    <mc:Fallback/>
  </mc:AlternateContent>
  <xdr:twoCellAnchor editAs="oneCell">
    <xdr:from>
      <xdr:col>0</xdr:col>
      <xdr:colOff>0</xdr:colOff>
      <xdr:row>0</xdr:row>
      <xdr:rowOff>0</xdr:rowOff>
    </xdr:from>
    <xdr:to>
      <xdr:col>3</xdr:col>
      <xdr:colOff>419100</xdr:colOff>
      <xdr:row>0</xdr:row>
      <xdr:rowOff>247650</xdr:rowOff>
    </xdr:to>
    <xdr:pic>
      <xdr:nvPicPr>
        <xdr:cNvPr id="62" name="Рисунок 1">
          <a:extLst>
            <a:ext uri="{FF2B5EF4-FFF2-40B4-BE49-F238E27FC236}">
              <a16:creationId xmlns:a16="http://schemas.microsoft.com/office/drawing/2014/main" id="{00000000-0008-0000-0C00-00003E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6287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7</xdr:col>
      <xdr:colOff>0</xdr:colOff>
      <xdr:row>24</xdr:row>
      <xdr:rowOff>0</xdr:rowOff>
    </xdr:from>
    <xdr:to>
      <xdr:col>7</xdr:col>
      <xdr:colOff>0</xdr:colOff>
      <xdr:row>24</xdr:row>
      <xdr:rowOff>0</xdr:rowOff>
    </xdr:to>
    <xdr:sp macro="" textlink="">
      <xdr:nvSpPr>
        <xdr:cNvPr id="63" name="Line 1">
          <a:extLst>
            <a:ext uri="{FF2B5EF4-FFF2-40B4-BE49-F238E27FC236}">
              <a16:creationId xmlns:a16="http://schemas.microsoft.com/office/drawing/2014/main" id="{00000000-0008-0000-0C00-00003F000000}"/>
            </a:ext>
          </a:extLst>
        </xdr:cNvPr>
        <xdr:cNvSpPr>
          <a:spLocks noChangeShapeType="1"/>
        </xdr:cNvSpPr>
      </xdr:nvSpPr>
      <xdr:spPr bwMode="auto">
        <a:xfrm>
          <a:off x="4743450" y="5686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23</xdr:row>
      <xdr:rowOff>304800</xdr:rowOff>
    </xdr:from>
    <xdr:to>
      <xdr:col>9</xdr:col>
      <xdr:colOff>0</xdr:colOff>
      <xdr:row>23</xdr:row>
      <xdr:rowOff>304800</xdr:rowOff>
    </xdr:to>
    <xdr:sp macro="" textlink="">
      <xdr:nvSpPr>
        <xdr:cNvPr id="14336" name="Line 2">
          <a:extLst>
            <a:ext uri="{FF2B5EF4-FFF2-40B4-BE49-F238E27FC236}">
              <a16:creationId xmlns:a16="http://schemas.microsoft.com/office/drawing/2014/main" id="{00000000-0008-0000-0C00-000000380000}"/>
            </a:ext>
          </a:extLst>
        </xdr:cNvPr>
        <xdr:cNvSpPr>
          <a:spLocks noChangeShapeType="1"/>
        </xdr:cNvSpPr>
      </xdr:nvSpPr>
      <xdr:spPr bwMode="auto">
        <a:xfrm>
          <a:off x="6305550" y="5686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25</xdr:row>
      <xdr:rowOff>304800</xdr:rowOff>
    </xdr:from>
    <xdr:to>
      <xdr:col>9</xdr:col>
      <xdr:colOff>0</xdr:colOff>
      <xdr:row>25</xdr:row>
      <xdr:rowOff>304800</xdr:rowOff>
    </xdr:to>
    <xdr:sp macro="" textlink="">
      <xdr:nvSpPr>
        <xdr:cNvPr id="14339" name="Line 3">
          <a:extLst>
            <a:ext uri="{FF2B5EF4-FFF2-40B4-BE49-F238E27FC236}">
              <a16:creationId xmlns:a16="http://schemas.microsoft.com/office/drawing/2014/main" id="{00000000-0008-0000-0C00-000003380000}"/>
            </a:ext>
          </a:extLst>
        </xdr:cNvPr>
        <xdr:cNvSpPr>
          <a:spLocks noChangeShapeType="1"/>
        </xdr:cNvSpPr>
      </xdr:nvSpPr>
      <xdr:spPr bwMode="auto">
        <a:xfrm>
          <a:off x="6305550" y="5686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29</xdr:row>
      <xdr:rowOff>304800</xdr:rowOff>
    </xdr:from>
    <xdr:to>
      <xdr:col>9</xdr:col>
      <xdr:colOff>0</xdr:colOff>
      <xdr:row>29</xdr:row>
      <xdr:rowOff>304800</xdr:rowOff>
    </xdr:to>
    <xdr:sp macro="" textlink="">
      <xdr:nvSpPr>
        <xdr:cNvPr id="14340" name="Line 4">
          <a:extLst>
            <a:ext uri="{FF2B5EF4-FFF2-40B4-BE49-F238E27FC236}">
              <a16:creationId xmlns:a16="http://schemas.microsoft.com/office/drawing/2014/main" id="{00000000-0008-0000-0C00-000004380000}"/>
            </a:ext>
          </a:extLst>
        </xdr:cNvPr>
        <xdr:cNvSpPr>
          <a:spLocks noChangeShapeType="1"/>
        </xdr:cNvSpPr>
      </xdr:nvSpPr>
      <xdr:spPr bwMode="auto">
        <a:xfrm>
          <a:off x="6305550" y="5686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30</xdr:row>
      <xdr:rowOff>0</xdr:rowOff>
    </xdr:from>
    <xdr:to>
      <xdr:col>7</xdr:col>
      <xdr:colOff>0</xdr:colOff>
      <xdr:row>30</xdr:row>
      <xdr:rowOff>0</xdr:rowOff>
    </xdr:to>
    <xdr:sp macro="" textlink="">
      <xdr:nvSpPr>
        <xdr:cNvPr id="14341" name="Line 5">
          <a:extLst>
            <a:ext uri="{FF2B5EF4-FFF2-40B4-BE49-F238E27FC236}">
              <a16:creationId xmlns:a16="http://schemas.microsoft.com/office/drawing/2014/main" id="{00000000-0008-0000-0C00-000005380000}"/>
            </a:ext>
          </a:extLst>
        </xdr:cNvPr>
        <xdr:cNvSpPr>
          <a:spLocks noChangeShapeType="1"/>
        </xdr:cNvSpPr>
      </xdr:nvSpPr>
      <xdr:spPr bwMode="auto">
        <a:xfrm>
          <a:off x="4743450" y="5686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30</xdr:row>
      <xdr:rowOff>0</xdr:rowOff>
    </xdr:from>
    <xdr:to>
      <xdr:col>7</xdr:col>
      <xdr:colOff>0</xdr:colOff>
      <xdr:row>30</xdr:row>
      <xdr:rowOff>0</xdr:rowOff>
    </xdr:to>
    <xdr:sp macro="" textlink="">
      <xdr:nvSpPr>
        <xdr:cNvPr id="14342" name="Line 17">
          <a:extLst>
            <a:ext uri="{FF2B5EF4-FFF2-40B4-BE49-F238E27FC236}">
              <a16:creationId xmlns:a16="http://schemas.microsoft.com/office/drawing/2014/main" id="{00000000-0008-0000-0C00-000006380000}"/>
            </a:ext>
          </a:extLst>
        </xdr:cNvPr>
        <xdr:cNvSpPr>
          <a:spLocks noChangeShapeType="1"/>
        </xdr:cNvSpPr>
      </xdr:nvSpPr>
      <xdr:spPr bwMode="auto">
        <a:xfrm>
          <a:off x="4743450" y="5686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28</xdr:row>
      <xdr:rowOff>0</xdr:rowOff>
    </xdr:from>
    <xdr:to>
      <xdr:col>7</xdr:col>
      <xdr:colOff>0</xdr:colOff>
      <xdr:row>28</xdr:row>
      <xdr:rowOff>0</xdr:rowOff>
    </xdr:to>
    <xdr:sp macro="" textlink="">
      <xdr:nvSpPr>
        <xdr:cNvPr id="14343" name="Line 18">
          <a:extLst>
            <a:ext uri="{FF2B5EF4-FFF2-40B4-BE49-F238E27FC236}">
              <a16:creationId xmlns:a16="http://schemas.microsoft.com/office/drawing/2014/main" id="{00000000-0008-0000-0C00-000007380000}"/>
            </a:ext>
          </a:extLst>
        </xdr:cNvPr>
        <xdr:cNvSpPr>
          <a:spLocks noChangeShapeType="1"/>
        </xdr:cNvSpPr>
      </xdr:nvSpPr>
      <xdr:spPr bwMode="auto">
        <a:xfrm>
          <a:off x="4743450" y="5686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24</xdr:row>
      <xdr:rowOff>0</xdr:rowOff>
    </xdr:from>
    <xdr:to>
      <xdr:col>7</xdr:col>
      <xdr:colOff>0</xdr:colOff>
      <xdr:row>24</xdr:row>
      <xdr:rowOff>0</xdr:rowOff>
    </xdr:to>
    <xdr:sp macro="" textlink="">
      <xdr:nvSpPr>
        <xdr:cNvPr id="14344" name="Line 43">
          <a:extLst>
            <a:ext uri="{FF2B5EF4-FFF2-40B4-BE49-F238E27FC236}">
              <a16:creationId xmlns:a16="http://schemas.microsoft.com/office/drawing/2014/main" id="{00000000-0008-0000-0C00-000008380000}"/>
            </a:ext>
          </a:extLst>
        </xdr:cNvPr>
        <xdr:cNvSpPr>
          <a:spLocks noChangeShapeType="1"/>
        </xdr:cNvSpPr>
      </xdr:nvSpPr>
      <xdr:spPr bwMode="auto">
        <a:xfrm>
          <a:off x="4743450" y="5686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26</xdr:row>
      <xdr:rowOff>0</xdr:rowOff>
    </xdr:from>
    <xdr:to>
      <xdr:col>7</xdr:col>
      <xdr:colOff>0</xdr:colOff>
      <xdr:row>26</xdr:row>
      <xdr:rowOff>0</xdr:rowOff>
    </xdr:to>
    <xdr:sp macro="" textlink="">
      <xdr:nvSpPr>
        <xdr:cNvPr id="14345" name="Line 44">
          <a:extLst>
            <a:ext uri="{FF2B5EF4-FFF2-40B4-BE49-F238E27FC236}">
              <a16:creationId xmlns:a16="http://schemas.microsoft.com/office/drawing/2014/main" id="{00000000-0008-0000-0C00-000009380000}"/>
            </a:ext>
          </a:extLst>
        </xdr:cNvPr>
        <xdr:cNvSpPr>
          <a:spLocks noChangeShapeType="1"/>
        </xdr:cNvSpPr>
      </xdr:nvSpPr>
      <xdr:spPr bwMode="auto">
        <a:xfrm>
          <a:off x="4743450" y="5686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35</xdr:row>
      <xdr:rowOff>0</xdr:rowOff>
    </xdr:from>
    <xdr:to>
      <xdr:col>7</xdr:col>
      <xdr:colOff>0</xdr:colOff>
      <xdr:row>35</xdr:row>
      <xdr:rowOff>0</xdr:rowOff>
    </xdr:to>
    <xdr:sp macro="" textlink="">
      <xdr:nvSpPr>
        <xdr:cNvPr id="14346" name="Line 1">
          <a:extLst>
            <a:ext uri="{FF2B5EF4-FFF2-40B4-BE49-F238E27FC236}">
              <a16:creationId xmlns:a16="http://schemas.microsoft.com/office/drawing/2014/main" id="{00000000-0008-0000-0C00-00000A380000}"/>
            </a:ext>
          </a:extLst>
        </xdr:cNvPr>
        <xdr:cNvSpPr>
          <a:spLocks noChangeShapeType="1"/>
        </xdr:cNvSpPr>
      </xdr:nvSpPr>
      <xdr:spPr bwMode="auto">
        <a:xfrm>
          <a:off x="4743450" y="5686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34</xdr:row>
      <xdr:rowOff>304800</xdr:rowOff>
    </xdr:from>
    <xdr:to>
      <xdr:col>9</xdr:col>
      <xdr:colOff>0</xdr:colOff>
      <xdr:row>34</xdr:row>
      <xdr:rowOff>304800</xdr:rowOff>
    </xdr:to>
    <xdr:sp macro="" textlink="">
      <xdr:nvSpPr>
        <xdr:cNvPr id="14347" name="Line 2">
          <a:extLst>
            <a:ext uri="{FF2B5EF4-FFF2-40B4-BE49-F238E27FC236}">
              <a16:creationId xmlns:a16="http://schemas.microsoft.com/office/drawing/2014/main" id="{00000000-0008-0000-0C00-00000B380000}"/>
            </a:ext>
          </a:extLst>
        </xdr:cNvPr>
        <xdr:cNvSpPr>
          <a:spLocks noChangeShapeType="1"/>
        </xdr:cNvSpPr>
      </xdr:nvSpPr>
      <xdr:spPr bwMode="auto">
        <a:xfrm>
          <a:off x="6305550" y="5686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36</xdr:row>
      <xdr:rowOff>304800</xdr:rowOff>
    </xdr:from>
    <xdr:to>
      <xdr:col>9</xdr:col>
      <xdr:colOff>0</xdr:colOff>
      <xdr:row>36</xdr:row>
      <xdr:rowOff>304800</xdr:rowOff>
    </xdr:to>
    <xdr:sp macro="" textlink="">
      <xdr:nvSpPr>
        <xdr:cNvPr id="14348" name="Line 3">
          <a:extLst>
            <a:ext uri="{FF2B5EF4-FFF2-40B4-BE49-F238E27FC236}">
              <a16:creationId xmlns:a16="http://schemas.microsoft.com/office/drawing/2014/main" id="{00000000-0008-0000-0C00-00000C380000}"/>
            </a:ext>
          </a:extLst>
        </xdr:cNvPr>
        <xdr:cNvSpPr>
          <a:spLocks noChangeShapeType="1"/>
        </xdr:cNvSpPr>
      </xdr:nvSpPr>
      <xdr:spPr bwMode="auto">
        <a:xfrm>
          <a:off x="6305550" y="5686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40</xdr:row>
      <xdr:rowOff>304800</xdr:rowOff>
    </xdr:from>
    <xdr:to>
      <xdr:col>9</xdr:col>
      <xdr:colOff>0</xdr:colOff>
      <xdr:row>40</xdr:row>
      <xdr:rowOff>304800</xdr:rowOff>
    </xdr:to>
    <xdr:sp macro="" textlink="">
      <xdr:nvSpPr>
        <xdr:cNvPr id="14349" name="Line 4">
          <a:extLst>
            <a:ext uri="{FF2B5EF4-FFF2-40B4-BE49-F238E27FC236}">
              <a16:creationId xmlns:a16="http://schemas.microsoft.com/office/drawing/2014/main" id="{00000000-0008-0000-0C00-00000D380000}"/>
            </a:ext>
          </a:extLst>
        </xdr:cNvPr>
        <xdr:cNvSpPr>
          <a:spLocks noChangeShapeType="1"/>
        </xdr:cNvSpPr>
      </xdr:nvSpPr>
      <xdr:spPr bwMode="auto">
        <a:xfrm>
          <a:off x="6305550" y="5686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41</xdr:row>
      <xdr:rowOff>0</xdr:rowOff>
    </xdr:from>
    <xdr:to>
      <xdr:col>7</xdr:col>
      <xdr:colOff>0</xdr:colOff>
      <xdr:row>41</xdr:row>
      <xdr:rowOff>0</xdr:rowOff>
    </xdr:to>
    <xdr:sp macro="" textlink="">
      <xdr:nvSpPr>
        <xdr:cNvPr id="14350" name="Line 5">
          <a:extLst>
            <a:ext uri="{FF2B5EF4-FFF2-40B4-BE49-F238E27FC236}">
              <a16:creationId xmlns:a16="http://schemas.microsoft.com/office/drawing/2014/main" id="{00000000-0008-0000-0C00-00000E380000}"/>
            </a:ext>
          </a:extLst>
        </xdr:cNvPr>
        <xdr:cNvSpPr>
          <a:spLocks noChangeShapeType="1"/>
        </xdr:cNvSpPr>
      </xdr:nvSpPr>
      <xdr:spPr bwMode="auto">
        <a:xfrm>
          <a:off x="4743450" y="5686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41</xdr:row>
      <xdr:rowOff>0</xdr:rowOff>
    </xdr:from>
    <xdr:to>
      <xdr:col>7</xdr:col>
      <xdr:colOff>0</xdr:colOff>
      <xdr:row>41</xdr:row>
      <xdr:rowOff>0</xdr:rowOff>
    </xdr:to>
    <xdr:sp macro="" textlink="">
      <xdr:nvSpPr>
        <xdr:cNvPr id="14351" name="Line 17">
          <a:extLst>
            <a:ext uri="{FF2B5EF4-FFF2-40B4-BE49-F238E27FC236}">
              <a16:creationId xmlns:a16="http://schemas.microsoft.com/office/drawing/2014/main" id="{00000000-0008-0000-0C00-00000F380000}"/>
            </a:ext>
          </a:extLst>
        </xdr:cNvPr>
        <xdr:cNvSpPr>
          <a:spLocks noChangeShapeType="1"/>
        </xdr:cNvSpPr>
      </xdr:nvSpPr>
      <xdr:spPr bwMode="auto">
        <a:xfrm>
          <a:off x="4743450" y="5686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39</xdr:row>
      <xdr:rowOff>0</xdr:rowOff>
    </xdr:from>
    <xdr:to>
      <xdr:col>7</xdr:col>
      <xdr:colOff>0</xdr:colOff>
      <xdr:row>39</xdr:row>
      <xdr:rowOff>0</xdr:rowOff>
    </xdr:to>
    <xdr:sp macro="" textlink="">
      <xdr:nvSpPr>
        <xdr:cNvPr id="14352" name="Line 18">
          <a:extLst>
            <a:ext uri="{FF2B5EF4-FFF2-40B4-BE49-F238E27FC236}">
              <a16:creationId xmlns:a16="http://schemas.microsoft.com/office/drawing/2014/main" id="{00000000-0008-0000-0C00-000010380000}"/>
            </a:ext>
          </a:extLst>
        </xdr:cNvPr>
        <xdr:cNvSpPr>
          <a:spLocks noChangeShapeType="1"/>
        </xdr:cNvSpPr>
      </xdr:nvSpPr>
      <xdr:spPr bwMode="auto">
        <a:xfrm>
          <a:off x="4743450" y="5686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35</xdr:row>
      <xdr:rowOff>0</xdr:rowOff>
    </xdr:from>
    <xdr:to>
      <xdr:col>7</xdr:col>
      <xdr:colOff>0</xdr:colOff>
      <xdr:row>35</xdr:row>
      <xdr:rowOff>0</xdr:rowOff>
    </xdr:to>
    <xdr:sp macro="" textlink="">
      <xdr:nvSpPr>
        <xdr:cNvPr id="14353" name="Line 43">
          <a:extLst>
            <a:ext uri="{FF2B5EF4-FFF2-40B4-BE49-F238E27FC236}">
              <a16:creationId xmlns:a16="http://schemas.microsoft.com/office/drawing/2014/main" id="{00000000-0008-0000-0C00-000011380000}"/>
            </a:ext>
          </a:extLst>
        </xdr:cNvPr>
        <xdr:cNvSpPr>
          <a:spLocks noChangeShapeType="1"/>
        </xdr:cNvSpPr>
      </xdr:nvSpPr>
      <xdr:spPr bwMode="auto">
        <a:xfrm>
          <a:off x="4743450" y="5686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37</xdr:row>
      <xdr:rowOff>0</xdr:rowOff>
    </xdr:from>
    <xdr:to>
      <xdr:col>7</xdr:col>
      <xdr:colOff>0</xdr:colOff>
      <xdr:row>37</xdr:row>
      <xdr:rowOff>0</xdr:rowOff>
    </xdr:to>
    <xdr:sp macro="" textlink="">
      <xdr:nvSpPr>
        <xdr:cNvPr id="14354" name="Line 44">
          <a:extLst>
            <a:ext uri="{FF2B5EF4-FFF2-40B4-BE49-F238E27FC236}">
              <a16:creationId xmlns:a16="http://schemas.microsoft.com/office/drawing/2014/main" id="{00000000-0008-0000-0C00-000012380000}"/>
            </a:ext>
          </a:extLst>
        </xdr:cNvPr>
        <xdr:cNvSpPr>
          <a:spLocks noChangeShapeType="1"/>
        </xdr:cNvSpPr>
      </xdr:nvSpPr>
      <xdr:spPr bwMode="auto">
        <a:xfrm>
          <a:off x="4743450" y="5686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46</xdr:row>
      <xdr:rowOff>0</xdr:rowOff>
    </xdr:from>
    <xdr:to>
      <xdr:col>7</xdr:col>
      <xdr:colOff>0</xdr:colOff>
      <xdr:row>46</xdr:row>
      <xdr:rowOff>0</xdr:rowOff>
    </xdr:to>
    <xdr:sp macro="" textlink="">
      <xdr:nvSpPr>
        <xdr:cNvPr id="14355" name="Line 1">
          <a:extLst>
            <a:ext uri="{FF2B5EF4-FFF2-40B4-BE49-F238E27FC236}">
              <a16:creationId xmlns:a16="http://schemas.microsoft.com/office/drawing/2014/main" id="{00000000-0008-0000-0C00-000013380000}"/>
            </a:ext>
          </a:extLst>
        </xdr:cNvPr>
        <xdr:cNvSpPr>
          <a:spLocks noChangeShapeType="1"/>
        </xdr:cNvSpPr>
      </xdr:nvSpPr>
      <xdr:spPr bwMode="auto">
        <a:xfrm>
          <a:off x="4743450" y="5686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45</xdr:row>
      <xdr:rowOff>304800</xdr:rowOff>
    </xdr:from>
    <xdr:to>
      <xdr:col>9</xdr:col>
      <xdr:colOff>0</xdr:colOff>
      <xdr:row>45</xdr:row>
      <xdr:rowOff>304800</xdr:rowOff>
    </xdr:to>
    <xdr:sp macro="" textlink="">
      <xdr:nvSpPr>
        <xdr:cNvPr id="14356" name="Line 2">
          <a:extLst>
            <a:ext uri="{FF2B5EF4-FFF2-40B4-BE49-F238E27FC236}">
              <a16:creationId xmlns:a16="http://schemas.microsoft.com/office/drawing/2014/main" id="{00000000-0008-0000-0C00-000014380000}"/>
            </a:ext>
          </a:extLst>
        </xdr:cNvPr>
        <xdr:cNvSpPr>
          <a:spLocks noChangeShapeType="1"/>
        </xdr:cNvSpPr>
      </xdr:nvSpPr>
      <xdr:spPr bwMode="auto">
        <a:xfrm>
          <a:off x="6305550" y="5686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47</xdr:row>
      <xdr:rowOff>304800</xdr:rowOff>
    </xdr:from>
    <xdr:to>
      <xdr:col>9</xdr:col>
      <xdr:colOff>0</xdr:colOff>
      <xdr:row>47</xdr:row>
      <xdr:rowOff>304800</xdr:rowOff>
    </xdr:to>
    <xdr:sp macro="" textlink="">
      <xdr:nvSpPr>
        <xdr:cNvPr id="14357" name="Line 3">
          <a:extLst>
            <a:ext uri="{FF2B5EF4-FFF2-40B4-BE49-F238E27FC236}">
              <a16:creationId xmlns:a16="http://schemas.microsoft.com/office/drawing/2014/main" id="{00000000-0008-0000-0C00-000015380000}"/>
            </a:ext>
          </a:extLst>
        </xdr:cNvPr>
        <xdr:cNvSpPr>
          <a:spLocks noChangeShapeType="1"/>
        </xdr:cNvSpPr>
      </xdr:nvSpPr>
      <xdr:spPr bwMode="auto">
        <a:xfrm>
          <a:off x="6305550" y="5686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51</xdr:row>
      <xdr:rowOff>304800</xdr:rowOff>
    </xdr:from>
    <xdr:to>
      <xdr:col>9</xdr:col>
      <xdr:colOff>0</xdr:colOff>
      <xdr:row>51</xdr:row>
      <xdr:rowOff>304800</xdr:rowOff>
    </xdr:to>
    <xdr:sp macro="" textlink="">
      <xdr:nvSpPr>
        <xdr:cNvPr id="14358" name="Line 4">
          <a:extLst>
            <a:ext uri="{FF2B5EF4-FFF2-40B4-BE49-F238E27FC236}">
              <a16:creationId xmlns:a16="http://schemas.microsoft.com/office/drawing/2014/main" id="{00000000-0008-0000-0C00-000016380000}"/>
            </a:ext>
          </a:extLst>
        </xdr:cNvPr>
        <xdr:cNvSpPr>
          <a:spLocks noChangeShapeType="1"/>
        </xdr:cNvSpPr>
      </xdr:nvSpPr>
      <xdr:spPr bwMode="auto">
        <a:xfrm>
          <a:off x="6305550" y="5686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52</xdr:row>
      <xdr:rowOff>0</xdr:rowOff>
    </xdr:from>
    <xdr:to>
      <xdr:col>7</xdr:col>
      <xdr:colOff>0</xdr:colOff>
      <xdr:row>52</xdr:row>
      <xdr:rowOff>0</xdr:rowOff>
    </xdr:to>
    <xdr:sp macro="" textlink="">
      <xdr:nvSpPr>
        <xdr:cNvPr id="14359" name="Line 5">
          <a:extLst>
            <a:ext uri="{FF2B5EF4-FFF2-40B4-BE49-F238E27FC236}">
              <a16:creationId xmlns:a16="http://schemas.microsoft.com/office/drawing/2014/main" id="{00000000-0008-0000-0C00-000017380000}"/>
            </a:ext>
          </a:extLst>
        </xdr:cNvPr>
        <xdr:cNvSpPr>
          <a:spLocks noChangeShapeType="1"/>
        </xdr:cNvSpPr>
      </xdr:nvSpPr>
      <xdr:spPr bwMode="auto">
        <a:xfrm>
          <a:off x="4743450" y="5686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52</xdr:row>
      <xdr:rowOff>0</xdr:rowOff>
    </xdr:from>
    <xdr:to>
      <xdr:col>7</xdr:col>
      <xdr:colOff>0</xdr:colOff>
      <xdr:row>52</xdr:row>
      <xdr:rowOff>0</xdr:rowOff>
    </xdr:to>
    <xdr:sp macro="" textlink="">
      <xdr:nvSpPr>
        <xdr:cNvPr id="14360" name="Line 17">
          <a:extLst>
            <a:ext uri="{FF2B5EF4-FFF2-40B4-BE49-F238E27FC236}">
              <a16:creationId xmlns:a16="http://schemas.microsoft.com/office/drawing/2014/main" id="{00000000-0008-0000-0C00-000018380000}"/>
            </a:ext>
          </a:extLst>
        </xdr:cNvPr>
        <xdr:cNvSpPr>
          <a:spLocks noChangeShapeType="1"/>
        </xdr:cNvSpPr>
      </xdr:nvSpPr>
      <xdr:spPr bwMode="auto">
        <a:xfrm>
          <a:off x="4743450" y="5686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50</xdr:row>
      <xdr:rowOff>0</xdr:rowOff>
    </xdr:from>
    <xdr:to>
      <xdr:col>7</xdr:col>
      <xdr:colOff>0</xdr:colOff>
      <xdr:row>50</xdr:row>
      <xdr:rowOff>0</xdr:rowOff>
    </xdr:to>
    <xdr:sp macro="" textlink="">
      <xdr:nvSpPr>
        <xdr:cNvPr id="14361" name="Line 18">
          <a:extLst>
            <a:ext uri="{FF2B5EF4-FFF2-40B4-BE49-F238E27FC236}">
              <a16:creationId xmlns:a16="http://schemas.microsoft.com/office/drawing/2014/main" id="{00000000-0008-0000-0C00-000019380000}"/>
            </a:ext>
          </a:extLst>
        </xdr:cNvPr>
        <xdr:cNvSpPr>
          <a:spLocks noChangeShapeType="1"/>
        </xdr:cNvSpPr>
      </xdr:nvSpPr>
      <xdr:spPr bwMode="auto">
        <a:xfrm>
          <a:off x="4743450" y="5686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46</xdr:row>
      <xdr:rowOff>0</xdr:rowOff>
    </xdr:from>
    <xdr:to>
      <xdr:col>7</xdr:col>
      <xdr:colOff>0</xdr:colOff>
      <xdr:row>46</xdr:row>
      <xdr:rowOff>0</xdr:rowOff>
    </xdr:to>
    <xdr:sp macro="" textlink="">
      <xdr:nvSpPr>
        <xdr:cNvPr id="14362" name="Line 43">
          <a:extLst>
            <a:ext uri="{FF2B5EF4-FFF2-40B4-BE49-F238E27FC236}">
              <a16:creationId xmlns:a16="http://schemas.microsoft.com/office/drawing/2014/main" id="{00000000-0008-0000-0C00-00001A380000}"/>
            </a:ext>
          </a:extLst>
        </xdr:cNvPr>
        <xdr:cNvSpPr>
          <a:spLocks noChangeShapeType="1"/>
        </xdr:cNvSpPr>
      </xdr:nvSpPr>
      <xdr:spPr bwMode="auto">
        <a:xfrm>
          <a:off x="4743450" y="5686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48</xdr:row>
      <xdr:rowOff>0</xdr:rowOff>
    </xdr:from>
    <xdr:to>
      <xdr:col>7</xdr:col>
      <xdr:colOff>0</xdr:colOff>
      <xdr:row>48</xdr:row>
      <xdr:rowOff>0</xdr:rowOff>
    </xdr:to>
    <xdr:sp macro="" textlink="">
      <xdr:nvSpPr>
        <xdr:cNvPr id="14363" name="Line 44">
          <a:extLst>
            <a:ext uri="{FF2B5EF4-FFF2-40B4-BE49-F238E27FC236}">
              <a16:creationId xmlns:a16="http://schemas.microsoft.com/office/drawing/2014/main" id="{00000000-0008-0000-0C00-00001B380000}"/>
            </a:ext>
          </a:extLst>
        </xdr:cNvPr>
        <xdr:cNvSpPr>
          <a:spLocks noChangeShapeType="1"/>
        </xdr:cNvSpPr>
      </xdr:nvSpPr>
      <xdr:spPr bwMode="auto">
        <a:xfrm>
          <a:off x="4743450" y="56864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17</xdr:row>
      <xdr:rowOff>0</xdr:rowOff>
    </xdr:from>
    <xdr:to>
      <xdr:col>7</xdr:col>
      <xdr:colOff>0</xdr:colOff>
      <xdr:row>17</xdr:row>
      <xdr:rowOff>0</xdr:rowOff>
    </xdr:to>
    <xdr:sp macro="" textlink="">
      <xdr:nvSpPr>
        <xdr:cNvPr id="14364" name="Line 18">
          <a:extLst>
            <a:ext uri="{FF2B5EF4-FFF2-40B4-BE49-F238E27FC236}">
              <a16:creationId xmlns:a16="http://schemas.microsoft.com/office/drawing/2014/main" id="{00000000-0008-0000-0C00-00001C380000}"/>
            </a:ext>
          </a:extLst>
        </xdr:cNvPr>
        <xdr:cNvSpPr>
          <a:spLocks noChangeShapeType="1"/>
        </xdr:cNvSpPr>
      </xdr:nvSpPr>
      <xdr:spPr bwMode="auto">
        <a:xfrm>
          <a:off x="4743450" y="4448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30</xdr:row>
      <xdr:rowOff>0</xdr:rowOff>
    </xdr:from>
    <xdr:to>
      <xdr:col>7</xdr:col>
      <xdr:colOff>0</xdr:colOff>
      <xdr:row>30</xdr:row>
      <xdr:rowOff>0</xdr:rowOff>
    </xdr:to>
    <xdr:sp macro="" textlink="">
      <xdr:nvSpPr>
        <xdr:cNvPr id="14365" name="Line 18">
          <a:extLst>
            <a:ext uri="{FF2B5EF4-FFF2-40B4-BE49-F238E27FC236}">
              <a16:creationId xmlns:a16="http://schemas.microsoft.com/office/drawing/2014/main" id="{00000000-0008-0000-0C00-00001D380000}"/>
            </a:ext>
          </a:extLst>
        </xdr:cNvPr>
        <xdr:cNvSpPr>
          <a:spLocks noChangeShapeType="1"/>
        </xdr:cNvSpPr>
      </xdr:nvSpPr>
      <xdr:spPr bwMode="auto">
        <a:xfrm>
          <a:off x="4751294" y="4459941"/>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12.xml><?xml version="1.0" encoding="utf-8"?>
<xdr:wsDr xmlns:xdr="http://schemas.openxmlformats.org/drawingml/2006/spreadsheetDrawing" xmlns:a="http://schemas.openxmlformats.org/drawingml/2006/main">
  <xdr:oneCellAnchor>
    <xdr:from>
      <xdr:col>0</xdr:col>
      <xdr:colOff>0</xdr:colOff>
      <xdr:row>0</xdr:row>
      <xdr:rowOff>0</xdr:rowOff>
    </xdr:from>
    <xdr:ext cx="1736192" cy="268247"/>
    <xdr:pic>
      <xdr:nvPicPr>
        <xdr:cNvPr id="2" name="Рисунок 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a:stretch>
          <a:fillRect/>
        </a:stretch>
      </xdr:blipFill>
      <xdr:spPr>
        <a:xfrm>
          <a:off x="0" y="0"/>
          <a:ext cx="1736192" cy="268247"/>
        </a:xfrm>
        <a:prstGeom prst="rect">
          <a:avLst/>
        </a:prstGeom>
      </xdr:spPr>
    </xdr:pic>
    <xdr:clientData fPrintsWithSheet="0"/>
  </xdr:oneCellAnchor>
</xdr:wsDr>
</file>

<file path=xl/drawings/drawing13.xml><?xml version="1.0" encoding="utf-8"?>
<xdr:wsDr xmlns:xdr="http://schemas.openxmlformats.org/drawingml/2006/spreadsheetDrawing" xmlns:a="http://schemas.openxmlformats.org/drawingml/2006/main">
  <xdr:oneCellAnchor>
    <xdr:from>
      <xdr:col>0</xdr:col>
      <xdr:colOff>0</xdr:colOff>
      <xdr:row>0</xdr:row>
      <xdr:rowOff>0</xdr:rowOff>
    </xdr:from>
    <xdr:ext cx="1731414" cy="268247"/>
    <xdr:pic>
      <xdr:nvPicPr>
        <xdr:cNvPr id="2" name="Рисунок 1">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a:stretch>
          <a:fillRect/>
        </a:stretch>
      </xdr:blipFill>
      <xdr:spPr>
        <a:xfrm>
          <a:off x="0" y="0"/>
          <a:ext cx="1731414" cy="268247"/>
        </a:xfrm>
        <a:prstGeom prst="rect">
          <a:avLst/>
        </a:prstGeom>
      </xdr:spPr>
    </xdr:pic>
    <xdr:clientData fPrintsWithSheet="0"/>
  </xdr:oneCellAnchor>
</xdr:wsDr>
</file>

<file path=xl/drawings/drawing14.xml><?xml version="1.0" encoding="utf-8"?>
<xdr:wsDr xmlns:xdr="http://schemas.openxmlformats.org/drawingml/2006/spreadsheetDrawing" xmlns:a="http://schemas.openxmlformats.org/drawingml/2006/main">
  <xdr:oneCellAnchor>
    <xdr:from>
      <xdr:col>0</xdr:col>
      <xdr:colOff>0</xdr:colOff>
      <xdr:row>0</xdr:row>
      <xdr:rowOff>0</xdr:rowOff>
    </xdr:from>
    <xdr:ext cx="1736192" cy="268247"/>
    <xdr:pic>
      <xdr:nvPicPr>
        <xdr:cNvPr id="2" name="Рисунок 1">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a:stretch>
          <a:fillRect/>
        </a:stretch>
      </xdr:blipFill>
      <xdr:spPr>
        <a:xfrm>
          <a:off x="0" y="0"/>
          <a:ext cx="1736192" cy="268247"/>
        </a:xfrm>
        <a:prstGeom prst="rect">
          <a:avLst/>
        </a:prstGeom>
      </xdr:spPr>
    </xdr:pic>
    <xdr:clientData fPrintsWithSheet="0"/>
  </xdr:oneCellAnchor>
</xdr:wsDr>
</file>

<file path=xl/drawings/drawing2.xml><?xml version="1.0" encoding="utf-8"?>
<xdr:wsDr xmlns:xdr="http://schemas.openxmlformats.org/drawingml/2006/spreadsheetDrawing" xmlns:a="http://schemas.openxmlformats.org/drawingml/2006/main">
  <xdr:twoCellAnchor>
    <xdr:from>
      <xdr:col>7</xdr:col>
      <xdr:colOff>0</xdr:colOff>
      <xdr:row>11</xdr:row>
      <xdr:rowOff>0</xdr:rowOff>
    </xdr:from>
    <xdr:to>
      <xdr:col>7</xdr:col>
      <xdr:colOff>0</xdr:colOff>
      <xdr:row>11</xdr:row>
      <xdr:rowOff>0</xdr:rowOff>
    </xdr:to>
    <xdr:sp macro="" textlink="">
      <xdr:nvSpPr>
        <xdr:cNvPr id="2" name="Line 1">
          <a:extLst>
            <a:ext uri="{FF2B5EF4-FFF2-40B4-BE49-F238E27FC236}">
              <a16:creationId xmlns:a16="http://schemas.microsoft.com/office/drawing/2014/main" id="{00000000-0008-0000-0300-000002000000}"/>
            </a:ext>
          </a:extLst>
        </xdr:cNvPr>
        <xdr:cNvSpPr>
          <a:spLocks noChangeShapeType="1"/>
        </xdr:cNvSpPr>
      </xdr:nvSpPr>
      <xdr:spPr bwMode="auto">
        <a:xfrm>
          <a:off x="4743450" y="29051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10</xdr:row>
      <xdr:rowOff>304800</xdr:rowOff>
    </xdr:from>
    <xdr:to>
      <xdr:col>8</xdr:col>
      <xdr:colOff>0</xdr:colOff>
      <xdr:row>10</xdr:row>
      <xdr:rowOff>304800</xdr:rowOff>
    </xdr:to>
    <xdr:sp macro="" textlink="">
      <xdr:nvSpPr>
        <xdr:cNvPr id="3" name="Line 2">
          <a:extLst>
            <a:ext uri="{FF2B5EF4-FFF2-40B4-BE49-F238E27FC236}">
              <a16:creationId xmlns:a16="http://schemas.microsoft.com/office/drawing/2014/main" id="{00000000-0008-0000-0300-000003000000}"/>
            </a:ext>
          </a:extLst>
        </xdr:cNvPr>
        <xdr:cNvSpPr>
          <a:spLocks noChangeShapeType="1"/>
        </xdr:cNvSpPr>
      </xdr:nvSpPr>
      <xdr:spPr bwMode="auto">
        <a:xfrm>
          <a:off x="5524500" y="29051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12</xdr:row>
      <xdr:rowOff>304800</xdr:rowOff>
    </xdr:from>
    <xdr:to>
      <xdr:col>8</xdr:col>
      <xdr:colOff>0</xdr:colOff>
      <xdr:row>12</xdr:row>
      <xdr:rowOff>304800</xdr:rowOff>
    </xdr:to>
    <xdr:sp macro="" textlink="">
      <xdr:nvSpPr>
        <xdr:cNvPr id="4" name="Line 3">
          <a:extLst>
            <a:ext uri="{FF2B5EF4-FFF2-40B4-BE49-F238E27FC236}">
              <a16:creationId xmlns:a16="http://schemas.microsoft.com/office/drawing/2014/main" id="{00000000-0008-0000-0300-000004000000}"/>
            </a:ext>
          </a:extLst>
        </xdr:cNvPr>
        <xdr:cNvSpPr>
          <a:spLocks noChangeShapeType="1"/>
        </xdr:cNvSpPr>
      </xdr:nvSpPr>
      <xdr:spPr bwMode="auto">
        <a:xfrm>
          <a:off x="5524500" y="34194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16</xdr:row>
      <xdr:rowOff>304800</xdr:rowOff>
    </xdr:from>
    <xdr:to>
      <xdr:col>8</xdr:col>
      <xdr:colOff>0</xdr:colOff>
      <xdr:row>16</xdr:row>
      <xdr:rowOff>304800</xdr:rowOff>
    </xdr:to>
    <xdr:sp macro="" textlink="">
      <xdr:nvSpPr>
        <xdr:cNvPr id="5" name="Line 4">
          <a:extLst>
            <a:ext uri="{FF2B5EF4-FFF2-40B4-BE49-F238E27FC236}">
              <a16:creationId xmlns:a16="http://schemas.microsoft.com/office/drawing/2014/main" id="{00000000-0008-0000-0300-000005000000}"/>
            </a:ext>
          </a:extLst>
        </xdr:cNvPr>
        <xdr:cNvSpPr>
          <a:spLocks noChangeShapeType="1"/>
        </xdr:cNvSpPr>
      </xdr:nvSpPr>
      <xdr:spPr bwMode="auto">
        <a:xfrm>
          <a:off x="5524500" y="4448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17</xdr:row>
      <xdr:rowOff>0</xdr:rowOff>
    </xdr:from>
    <xdr:to>
      <xdr:col>7</xdr:col>
      <xdr:colOff>0</xdr:colOff>
      <xdr:row>17</xdr:row>
      <xdr:rowOff>0</xdr:rowOff>
    </xdr:to>
    <xdr:sp macro="" textlink="">
      <xdr:nvSpPr>
        <xdr:cNvPr id="6" name="Line 5">
          <a:extLst>
            <a:ext uri="{FF2B5EF4-FFF2-40B4-BE49-F238E27FC236}">
              <a16:creationId xmlns:a16="http://schemas.microsoft.com/office/drawing/2014/main" id="{00000000-0008-0000-0300-000006000000}"/>
            </a:ext>
          </a:extLst>
        </xdr:cNvPr>
        <xdr:cNvSpPr>
          <a:spLocks noChangeShapeType="1"/>
        </xdr:cNvSpPr>
      </xdr:nvSpPr>
      <xdr:spPr bwMode="auto">
        <a:xfrm>
          <a:off x="4743450" y="4448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19</xdr:row>
      <xdr:rowOff>0</xdr:rowOff>
    </xdr:from>
    <xdr:to>
      <xdr:col>8</xdr:col>
      <xdr:colOff>0</xdr:colOff>
      <xdr:row>19</xdr:row>
      <xdr:rowOff>0</xdr:rowOff>
    </xdr:to>
    <xdr:sp macro="" textlink="">
      <xdr:nvSpPr>
        <xdr:cNvPr id="7" name="Line 6">
          <a:extLst>
            <a:ext uri="{FF2B5EF4-FFF2-40B4-BE49-F238E27FC236}">
              <a16:creationId xmlns:a16="http://schemas.microsoft.com/office/drawing/2014/main" id="{00000000-0008-0000-0300-000007000000}"/>
            </a:ext>
          </a:extLst>
        </xdr:cNvPr>
        <xdr:cNvSpPr>
          <a:spLocks noChangeShapeType="1"/>
        </xdr:cNvSpPr>
      </xdr:nvSpPr>
      <xdr:spPr bwMode="auto">
        <a:xfrm>
          <a:off x="5524500" y="48196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19</xdr:row>
      <xdr:rowOff>0</xdr:rowOff>
    </xdr:from>
    <xdr:to>
      <xdr:col>8</xdr:col>
      <xdr:colOff>0</xdr:colOff>
      <xdr:row>19</xdr:row>
      <xdr:rowOff>0</xdr:rowOff>
    </xdr:to>
    <xdr:sp macro="" textlink="">
      <xdr:nvSpPr>
        <xdr:cNvPr id="8" name="Line 7">
          <a:extLst>
            <a:ext uri="{FF2B5EF4-FFF2-40B4-BE49-F238E27FC236}">
              <a16:creationId xmlns:a16="http://schemas.microsoft.com/office/drawing/2014/main" id="{00000000-0008-0000-0300-000008000000}"/>
            </a:ext>
          </a:extLst>
        </xdr:cNvPr>
        <xdr:cNvSpPr>
          <a:spLocks noChangeShapeType="1"/>
        </xdr:cNvSpPr>
      </xdr:nvSpPr>
      <xdr:spPr bwMode="auto">
        <a:xfrm>
          <a:off x="5524500" y="48196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19</xdr:row>
      <xdr:rowOff>0</xdr:rowOff>
    </xdr:from>
    <xdr:to>
      <xdr:col>8</xdr:col>
      <xdr:colOff>0</xdr:colOff>
      <xdr:row>19</xdr:row>
      <xdr:rowOff>0</xdr:rowOff>
    </xdr:to>
    <xdr:sp macro="" textlink="">
      <xdr:nvSpPr>
        <xdr:cNvPr id="9" name="Line 8">
          <a:extLst>
            <a:ext uri="{FF2B5EF4-FFF2-40B4-BE49-F238E27FC236}">
              <a16:creationId xmlns:a16="http://schemas.microsoft.com/office/drawing/2014/main" id="{00000000-0008-0000-0300-000009000000}"/>
            </a:ext>
          </a:extLst>
        </xdr:cNvPr>
        <xdr:cNvSpPr>
          <a:spLocks noChangeShapeType="1"/>
        </xdr:cNvSpPr>
      </xdr:nvSpPr>
      <xdr:spPr bwMode="auto">
        <a:xfrm>
          <a:off x="5524500" y="48196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19</xdr:row>
      <xdr:rowOff>0</xdr:rowOff>
    </xdr:from>
    <xdr:to>
      <xdr:col>8</xdr:col>
      <xdr:colOff>0</xdr:colOff>
      <xdr:row>19</xdr:row>
      <xdr:rowOff>0</xdr:rowOff>
    </xdr:to>
    <xdr:sp macro="" textlink="">
      <xdr:nvSpPr>
        <xdr:cNvPr id="10" name="Line 9">
          <a:extLst>
            <a:ext uri="{FF2B5EF4-FFF2-40B4-BE49-F238E27FC236}">
              <a16:creationId xmlns:a16="http://schemas.microsoft.com/office/drawing/2014/main" id="{00000000-0008-0000-0300-00000A000000}"/>
            </a:ext>
          </a:extLst>
        </xdr:cNvPr>
        <xdr:cNvSpPr>
          <a:spLocks noChangeShapeType="1"/>
        </xdr:cNvSpPr>
      </xdr:nvSpPr>
      <xdr:spPr bwMode="auto">
        <a:xfrm>
          <a:off x="5524500" y="48196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19</xdr:row>
      <xdr:rowOff>0</xdr:rowOff>
    </xdr:from>
    <xdr:to>
      <xdr:col>8</xdr:col>
      <xdr:colOff>0</xdr:colOff>
      <xdr:row>19</xdr:row>
      <xdr:rowOff>0</xdr:rowOff>
    </xdr:to>
    <xdr:sp macro="" textlink="">
      <xdr:nvSpPr>
        <xdr:cNvPr id="11" name="Line 10">
          <a:extLst>
            <a:ext uri="{FF2B5EF4-FFF2-40B4-BE49-F238E27FC236}">
              <a16:creationId xmlns:a16="http://schemas.microsoft.com/office/drawing/2014/main" id="{00000000-0008-0000-0300-00000B000000}"/>
            </a:ext>
          </a:extLst>
        </xdr:cNvPr>
        <xdr:cNvSpPr>
          <a:spLocks noChangeShapeType="1"/>
        </xdr:cNvSpPr>
      </xdr:nvSpPr>
      <xdr:spPr bwMode="auto">
        <a:xfrm>
          <a:off x="5524500" y="48196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19</xdr:row>
      <xdr:rowOff>0</xdr:rowOff>
    </xdr:from>
    <xdr:to>
      <xdr:col>8</xdr:col>
      <xdr:colOff>0</xdr:colOff>
      <xdr:row>19</xdr:row>
      <xdr:rowOff>0</xdr:rowOff>
    </xdr:to>
    <xdr:sp macro="" textlink="">
      <xdr:nvSpPr>
        <xdr:cNvPr id="12" name="Line 11">
          <a:extLst>
            <a:ext uri="{FF2B5EF4-FFF2-40B4-BE49-F238E27FC236}">
              <a16:creationId xmlns:a16="http://schemas.microsoft.com/office/drawing/2014/main" id="{00000000-0008-0000-0300-00000C000000}"/>
            </a:ext>
          </a:extLst>
        </xdr:cNvPr>
        <xdr:cNvSpPr>
          <a:spLocks noChangeShapeType="1"/>
        </xdr:cNvSpPr>
      </xdr:nvSpPr>
      <xdr:spPr bwMode="auto">
        <a:xfrm>
          <a:off x="5524500" y="48196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19</xdr:row>
      <xdr:rowOff>0</xdr:rowOff>
    </xdr:from>
    <xdr:to>
      <xdr:col>8</xdr:col>
      <xdr:colOff>0</xdr:colOff>
      <xdr:row>19</xdr:row>
      <xdr:rowOff>0</xdr:rowOff>
    </xdr:to>
    <xdr:sp macro="" textlink="">
      <xdr:nvSpPr>
        <xdr:cNvPr id="13" name="Line 12">
          <a:extLst>
            <a:ext uri="{FF2B5EF4-FFF2-40B4-BE49-F238E27FC236}">
              <a16:creationId xmlns:a16="http://schemas.microsoft.com/office/drawing/2014/main" id="{00000000-0008-0000-0300-00000D000000}"/>
            </a:ext>
          </a:extLst>
        </xdr:cNvPr>
        <xdr:cNvSpPr>
          <a:spLocks noChangeShapeType="1"/>
        </xdr:cNvSpPr>
      </xdr:nvSpPr>
      <xdr:spPr bwMode="auto">
        <a:xfrm>
          <a:off x="5524500" y="48196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19</xdr:row>
      <xdr:rowOff>0</xdr:rowOff>
    </xdr:from>
    <xdr:to>
      <xdr:col>8</xdr:col>
      <xdr:colOff>0</xdr:colOff>
      <xdr:row>19</xdr:row>
      <xdr:rowOff>0</xdr:rowOff>
    </xdr:to>
    <xdr:sp macro="" textlink="">
      <xdr:nvSpPr>
        <xdr:cNvPr id="14" name="Line 13">
          <a:extLst>
            <a:ext uri="{FF2B5EF4-FFF2-40B4-BE49-F238E27FC236}">
              <a16:creationId xmlns:a16="http://schemas.microsoft.com/office/drawing/2014/main" id="{00000000-0008-0000-0300-00000E000000}"/>
            </a:ext>
          </a:extLst>
        </xdr:cNvPr>
        <xdr:cNvSpPr>
          <a:spLocks noChangeShapeType="1"/>
        </xdr:cNvSpPr>
      </xdr:nvSpPr>
      <xdr:spPr bwMode="auto">
        <a:xfrm>
          <a:off x="5524500" y="48196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19</xdr:row>
      <xdr:rowOff>304800</xdr:rowOff>
    </xdr:from>
    <xdr:to>
      <xdr:col>8</xdr:col>
      <xdr:colOff>0</xdr:colOff>
      <xdr:row>19</xdr:row>
      <xdr:rowOff>304800</xdr:rowOff>
    </xdr:to>
    <xdr:sp macro="" textlink="">
      <xdr:nvSpPr>
        <xdr:cNvPr id="15" name="Line 14">
          <a:extLst>
            <a:ext uri="{FF2B5EF4-FFF2-40B4-BE49-F238E27FC236}">
              <a16:creationId xmlns:a16="http://schemas.microsoft.com/office/drawing/2014/main" id="{00000000-0008-0000-0300-00000F000000}"/>
            </a:ext>
          </a:extLst>
        </xdr:cNvPr>
        <xdr:cNvSpPr>
          <a:spLocks noChangeShapeType="1"/>
        </xdr:cNvSpPr>
      </xdr:nvSpPr>
      <xdr:spPr bwMode="auto">
        <a:xfrm>
          <a:off x="5524500" y="50101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19</xdr:row>
      <xdr:rowOff>0</xdr:rowOff>
    </xdr:from>
    <xdr:to>
      <xdr:col>8</xdr:col>
      <xdr:colOff>0</xdr:colOff>
      <xdr:row>19</xdr:row>
      <xdr:rowOff>0</xdr:rowOff>
    </xdr:to>
    <xdr:sp macro="" textlink="">
      <xdr:nvSpPr>
        <xdr:cNvPr id="16" name="Line 15">
          <a:extLst>
            <a:ext uri="{FF2B5EF4-FFF2-40B4-BE49-F238E27FC236}">
              <a16:creationId xmlns:a16="http://schemas.microsoft.com/office/drawing/2014/main" id="{00000000-0008-0000-0300-000010000000}"/>
            </a:ext>
          </a:extLst>
        </xdr:cNvPr>
        <xdr:cNvSpPr>
          <a:spLocks noChangeShapeType="1"/>
        </xdr:cNvSpPr>
      </xdr:nvSpPr>
      <xdr:spPr bwMode="auto">
        <a:xfrm>
          <a:off x="5524500" y="48196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19</xdr:row>
      <xdr:rowOff>0</xdr:rowOff>
    </xdr:from>
    <xdr:to>
      <xdr:col>8</xdr:col>
      <xdr:colOff>0</xdr:colOff>
      <xdr:row>19</xdr:row>
      <xdr:rowOff>0</xdr:rowOff>
    </xdr:to>
    <xdr:sp macro="" textlink="">
      <xdr:nvSpPr>
        <xdr:cNvPr id="17" name="Line 16">
          <a:extLst>
            <a:ext uri="{FF2B5EF4-FFF2-40B4-BE49-F238E27FC236}">
              <a16:creationId xmlns:a16="http://schemas.microsoft.com/office/drawing/2014/main" id="{00000000-0008-0000-0300-000011000000}"/>
            </a:ext>
          </a:extLst>
        </xdr:cNvPr>
        <xdr:cNvSpPr>
          <a:spLocks noChangeShapeType="1"/>
        </xdr:cNvSpPr>
      </xdr:nvSpPr>
      <xdr:spPr bwMode="auto">
        <a:xfrm>
          <a:off x="5524500" y="48196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17</xdr:row>
      <xdr:rowOff>0</xdr:rowOff>
    </xdr:from>
    <xdr:to>
      <xdr:col>7</xdr:col>
      <xdr:colOff>0</xdr:colOff>
      <xdr:row>17</xdr:row>
      <xdr:rowOff>0</xdr:rowOff>
    </xdr:to>
    <xdr:sp macro="" textlink="">
      <xdr:nvSpPr>
        <xdr:cNvPr id="18" name="Line 17">
          <a:extLst>
            <a:ext uri="{FF2B5EF4-FFF2-40B4-BE49-F238E27FC236}">
              <a16:creationId xmlns:a16="http://schemas.microsoft.com/office/drawing/2014/main" id="{00000000-0008-0000-0300-000012000000}"/>
            </a:ext>
          </a:extLst>
        </xdr:cNvPr>
        <xdr:cNvSpPr>
          <a:spLocks noChangeShapeType="1"/>
        </xdr:cNvSpPr>
      </xdr:nvSpPr>
      <xdr:spPr bwMode="auto">
        <a:xfrm>
          <a:off x="4743450" y="4448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15</xdr:row>
      <xdr:rowOff>0</xdr:rowOff>
    </xdr:from>
    <xdr:to>
      <xdr:col>7</xdr:col>
      <xdr:colOff>0</xdr:colOff>
      <xdr:row>15</xdr:row>
      <xdr:rowOff>0</xdr:rowOff>
    </xdr:to>
    <xdr:sp macro="" textlink="">
      <xdr:nvSpPr>
        <xdr:cNvPr id="19" name="Line 18">
          <a:extLst>
            <a:ext uri="{FF2B5EF4-FFF2-40B4-BE49-F238E27FC236}">
              <a16:creationId xmlns:a16="http://schemas.microsoft.com/office/drawing/2014/main" id="{00000000-0008-0000-0300-000013000000}"/>
            </a:ext>
          </a:extLst>
        </xdr:cNvPr>
        <xdr:cNvSpPr>
          <a:spLocks noChangeShapeType="1"/>
        </xdr:cNvSpPr>
      </xdr:nvSpPr>
      <xdr:spPr bwMode="auto">
        <a:xfrm>
          <a:off x="4743450" y="39338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19</xdr:row>
      <xdr:rowOff>0</xdr:rowOff>
    </xdr:from>
    <xdr:to>
      <xdr:col>8</xdr:col>
      <xdr:colOff>0</xdr:colOff>
      <xdr:row>19</xdr:row>
      <xdr:rowOff>0</xdr:rowOff>
    </xdr:to>
    <xdr:sp macro="" textlink="">
      <xdr:nvSpPr>
        <xdr:cNvPr id="20" name="Line 19">
          <a:extLst>
            <a:ext uri="{FF2B5EF4-FFF2-40B4-BE49-F238E27FC236}">
              <a16:creationId xmlns:a16="http://schemas.microsoft.com/office/drawing/2014/main" id="{00000000-0008-0000-0300-000014000000}"/>
            </a:ext>
          </a:extLst>
        </xdr:cNvPr>
        <xdr:cNvSpPr>
          <a:spLocks noChangeShapeType="1"/>
        </xdr:cNvSpPr>
      </xdr:nvSpPr>
      <xdr:spPr bwMode="auto">
        <a:xfrm>
          <a:off x="5524500" y="48196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19</xdr:row>
      <xdr:rowOff>0</xdr:rowOff>
    </xdr:from>
    <xdr:to>
      <xdr:col>8</xdr:col>
      <xdr:colOff>0</xdr:colOff>
      <xdr:row>19</xdr:row>
      <xdr:rowOff>0</xdr:rowOff>
    </xdr:to>
    <xdr:sp macro="" textlink="">
      <xdr:nvSpPr>
        <xdr:cNvPr id="21" name="Line 20">
          <a:extLst>
            <a:ext uri="{FF2B5EF4-FFF2-40B4-BE49-F238E27FC236}">
              <a16:creationId xmlns:a16="http://schemas.microsoft.com/office/drawing/2014/main" id="{00000000-0008-0000-0300-000015000000}"/>
            </a:ext>
          </a:extLst>
        </xdr:cNvPr>
        <xdr:cNvSpPr>
          <a:spLocks noChangeShapeType="1"/>
        </xdr:cNvSpPr>
      </xdr:nvSpPr>
      <xdr:spPr bwMode="auto">
        <a:xfrm>
          <a:off x="5524500" y="48196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19</xdr:row>
      <xdr:rowOff>0</xdr:rowOff>
    </xdr:from>
    <xdr:to>
      <xdr:col>8</xdr:col>
      <xdr:colOff>0</xdr:colOff>
      <xdr:row>19</xdr:row>
      <xdr:rowOff>0</xdr:rowOff>
    </xdr:to>
    <xdr:sp macro="" textlink="">
      <xdr:nvSpPr>
        <xdr:cNvPr id="22" name="Line 21">
          <a:extLst>
            <a:ext uri="{FF2B5EF4-FFF2-40B4-BE49-F238E27FC236}">
              <a16:creationId xmlns:a16="http://schemas.microsoft.com/office/drawing/2014/main" id="{00000000-0008-0000-0300-000016000000}"/>
            </a:ext>
          </a:extLst>
        </xdr:cNvPr>
        <xdr:cNvSpPr>
          <a:spLocks noChangeShapeType="1"/>
        </xdr:cNvSpPr>
      </xdr:nvSpPr>
      <xdr:spPr bwMode="auto">
        <a:xfrm>
          <a:off x="5524500" y="48196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19</xdr:row>
      <xdr:rowOff>0</xdr:rowOff>
    </xdr:from>
    <xdr:to>
      <xdr:col>8</xdr:col>
      <xdr:colOff>0</xdr:colOff>
      <xdr:row>19</xdr:row>
      <xdr:rowOff>0</xdr:rowOff>
    </xdr:to>
    <xdr:sp macro="" textlink="">
      <xdr:nvSpPr>
        <xdr:cNvPr id="23" name="Line 22">
          <a:extLst>
            <a:ext uri="{FF2B5EF4-FFF2-40B4-BE49-F238E27FC236}">
              <a16:creationId xmlns:a16="http://schemas.microsoft.com/office/drawing/2014/main" id="{00000000-0008-0000-0300-000017000000}"/>
            </a:ext>
          </a:extLst>
        </xdr:cNvPr>
        <xdr:cNvSpPr>
          <a:spLocks noChangeShapeType="1"/>
        </xdr:cNvSpPr>
      </xdr:nvSpPr>
      <xdr:spPr bwMode="auto">
        <a:xfrm>
          <a:off x="5524500" y="48196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19</xdr:row>
      <xdr:rowOff>0</xdr:rowOff>
    </xdr:from>
    <xdr:to>
      <xdr:col>8</xdr:col>
      <xdr:colOff>0</xdr:colOff>
      <xdr:row>19</xdr:row>
      <xdr:rowOff>0</xdr:rowOff>
    </xdr:to>
    <xdr:sp macro="" textlink="">
      <xdr:nvSpPr>
        <xdr:cNvPr id="24" name="Line 23">
          <a:extLst>
            <a:ext uri="{FF2B5EF4-FFF2-40B4-BE49-F238E27FC236}">
              <a16:creationId xmlns:a16="http://schemas.microsoft.com/office/drawing/2014/main" id="{00000000-0008-0000-0300-000018000000}"/>
            </a:ext>
          </a:extLst>
        </xdr:cNvPr>
        <xdr:cNvSpPr>
          <a:spLocks noChangeShapeType="1"/>
        </xdr:cNvSpPr>
      </xdr:nvSpPr>
      <xdr:spPr bwMode="auto">
        <a:xfrm>
          <a:off x="5524500" y="48196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19</xdr:row>
      <xdr:rowOff>0</xdr:rowOff>
    </xdr:from>
    <xdr:to>
      <xdr:col>8</xdr:col>
      <xdr:colOff>0</xdr:colOff>
      <xdr:row>19</xdr:row>
      <xdr:rowOff>0</xdr:rowOff>
    </xdr:to>
    <xdr:sp macro="" textlink="">
      <xdr:nvSpPr>
        <xdr:cNvPr id="25" name="Line 24">
          <a:extLst>
            <a:ext uri="{FF2B5EF4-FFF2-40B4-BE49-F238E27FC236}">
              <a16:creationId xmlns:a16="http://schemas.microsoft.com/office/drawing/2014/main" id="{00000000-0008-0000-0300-000019000000}"/>
            </a:ext>
          </a:extLst>
        </xdr:cNvPr>
        <xdr:cNvSpPr>
          <a:spLocks noChangeShapeType="1"/>
        </xdr:cNvSpPr>
      </xdr:nvSpPr>
      <xdr:spPr bwMode="auto">
        <a:xfrm>
          <a:off x="5524500" y="48196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120</xdr:row>
      <xdr:rowOff>0</xdr:rowOff>
    </xdr:from>
    <xdr:to>
      <xdr:col>5</xdr:col>
      <xdr:colOff>0</xdr:colOff>
      <xdr:row>120</xdr:row>
      <xdr:rowOff>0</xdr:rowOff>
    </xdr:to>
    <xdr:sp macro="" textlink="">
      <xdr:nvSpPr>
        <xdr:cNvPr id="26" name="Line 25">
          <a:extLst>
            <a:ext uri="{FF2B5EF4-FFF2-40B4-BE49-F238E27FC236}">
              <a16:creationId xmlns:a16="http://schemas.microsoft.com/office/drawing/2014/main" id="{00000000-0008-0000-0300-00001A000000}"/>
            </a:ext>
          </a:extLst>
        </xdr:cNvPr>
        <xdr:cNvSpPr>
          <a:spLocks noChangeShapeType="1"/>
        </xdr:cNvSpPr>
      </xdr:nvSpPr>
      <xdr:spPr bwMode="auto">
        <a:xfrm>
          <a:off x="2943225" y="15268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120</xdr:row>
      <xdr:rowOff>0</xdr:rowOff>
    </xdr:from>
    <xdr:to>
      <xdr:col>5</xdr:col>
      <xdr:colOff>0</xdr:colOff>
      <xdr:row>120</xdr:row>
      <xdr:rowOff>0</xdr:rowOff>
    </xdr:to>
    <xdr:sp macro="" textlink="">
      <xdr:nvSpPr>
        <xdr:cNvPr id="27" name="Line 26">
          <a:extLst>
            <a:ext uri="{FF2B5EF4-FFF2-40B4-BE49-F238E27FC236}">
              <a16:creationId xmlns:a16="http://schemas.microsoft.com/office/drawing/2014/main" id="{00000000-0008-0000-0300-00001B000000}"/>
            </a:ext>
          </a:extLst>
        </xdr:cNvPr>
        <xdr:cNvSpPr>
          <a:spLocks noChangeShapeType="1"/>
        </xdr:cNvSpPr>
      </xdr:nvSpPr>
      <xdr:spPr bwMode="auto">
        <a:xfrm>
          <a:off x="2943225" y="15268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120</xdr:row>
      <xdr:rowOff>0</xdr:rowOff>
    </xdr:from>
    <xdr:to>
      <xdr:col>5</xdr:col>
      <xdr:colOff>0</xdr:colOff>
      <xdr:row>120</xdr:row>
      <xdr:rowOff>0</xdr:rowOff>
    </xdr:to>
    <xdr:sp macro="" textlink="">
      <xdr:nvSpPr>
        <xdr:cNvPr id="28" name="Line 27">
          <a:extLst>
            <a:ext uri="{FF2B5EF4-FFF2-40B4-BE49-F238E27FC236}">
              <a16:creationId xmlns:a16="http://schemas.microsoft.com/office/drawing/2014/main" id="{00000000-0008-0000-0300-00001C000000}"/>
            </a:ext>
          </a:extLst>
        </xdr:cNvPr>
        <xdr:cNvSpPr>
          <a:spLocks noChangeShapeType="1"/>
        </xdr:cNvSpPr>
      </xdr:nvSpPr>
      <xdr:spPr bwMode="auto">
        <a:xfrm>
          <a:off x="2943225" y="15268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120</xdr:row>
      <xdr:rowOff>0</xdr:rowOff>
    </xdr:from>
    <xdr:to>
      <xdr:col>5</xdr:col>
      <xdr:colOff>0</xdr:colOff>
      <xdr:row>120</xdr:row>
      <xdr:rowOff>0</xdr:rowOff>
    </xdr:to>
    <xdr:sp macro="" textlink="">
      <xdr:nvSpPr>
        <xdr:cNvPr id="29" name="Line 29">
          <a:extLst>
            <a:ext uri="{FF2B5EF4-FFF2-40B4-BE49-F238E27FC236}">
              <a16:creationId xmlns:a16="http://schemas.microsoft.com/office/drawing/2014/main" id="{00000000-0008-0000-0300-00001D000000}"/>
            </a:ext>
          </a:extLst>
        </xdr:cNvPr>
        <xdr:cNvSpPr>
          <a:spLocks noChangeShapeType="1"/>
        </xdr:cNvSpPr>
      </xdr:nvSpPr>
      <xdr:spPr bwMode="auto">
        <a:xfrm>
          <a:off x="2943225" y="15268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120</xdr:row>
      <xdr:rowOff>0</xdr:rowOff>
    </xdr:from>
    <xdr:to>
      <xdr:col>5</xdr:col>
      <xdr:colOff>0</xdr:colOff>
      <xdr:row>120</xdr:row>
      <xdr:rowOff>0</xdr:rowOff>
    </xdr:to>
    <xdr:sp macro="" textlink="">
      <xdr:nvSpPr>
        <xdr:cNvPr id="30" name="Line 30">
          <a:extLst>
            <a:ext uri="{FF2B5EF4-FFF2-40B4-BE49-F238E27FC236}">
              <a16:creationId xmlns:a16="http://schemas.microsoft.com/office/drawing/2014/main" id="{00000000-0008-0000-0300-00001E000000}"/>
            </a:ext>
          </a:extLst>
        </xdr:cNvPr>
        <xdr:cNvSpPr>
          <a:spLocks noChangeShapeType="1"/>
        </xdr:cNvSpPr>
      </xdr:nvSpPr>
      <xdr:spPr bwMode="auto">
        <a:xfrm>
          <a:off x="2943225" y="15268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120</xdr:row>
      <xdr:rowOff>0</xdr:rowOff>
    </xdr:from>
    <xdr:to>
      <xdr:col>5</xdr:col>
      <xdr:colOff>0</xdr:colOff>
      <xdr:row>120</xdr:row>
      <xdr:rowOff>0</xdr:rowOff>
    </xdr:to>
    <xdr:sp macro="" textlink="">
      <xdr:nvSpPr>
        <xdr:cNvPr id="31" name="Line 31">
          <a:extLst>
            <a:ext uri="{FF2B5EF4-FFF2-40B4-BE49-F238E27FC236}">
              <a16:creationId xmlns:a16="http://schemas.microsoft.com/office/drawing/2014/main" id="{00000000-0008-0000-0300-00001F000000}"/>
            </a:ext>
          </a:extLst>
        </xdr:cNvPr>
        <xdr:cNvSpPr>
          <a:spLocks noChangeShapeType="1"/>
        </xdr:cNvSpPr>
      </xdr:nvSpPr>
      <xdr:spPr bwMode="auto">
        <a:xfrm>
          <a:off x="2943225" y="15268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120</xdr:row>
      <xdr:rowOff>0</xdr:rowOff>
    </xdr:from>
    <xdr:to>
      <xdr:col>5</xdr:col>
      <xdr:colOff>0</xdr:colOff>
      <xdr:row>120</xdr:row>
      <xdr:rowOff>0</xdr:rowOff>
    </xdr:to>
    <xdr:sp macro="" textlink="">
      <xdr:nvSpPr>
        <xdr:cNvPr id="32" name="Line 32">
          <a:extLst>
            <a:ext uri="{FF2B5EF4-FFF2-40B4-BE49-F238E27FC236}">
              <a16:creationId xmlns:a16="http://schemas.microsoft.com/office/drawing/2014/main" id="{00000000-0008-0000-0300-000020000000}"/>
            </a:ext>
          </a:extLst>
        </xdr:cNvPr>
        <xdr:cNvSpPr>
          <a:spLocks noChangeShapeType="1"/>
        </xdr:cNvSpPr>
      </xdr:nvSpPr>
      <xdr:spPr bwMode="auto">
        <a:xfrm>
          <a:off x="2943225" y="15268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120</xdr:row>
      <xdr:rowOff>0</xdr:rowOff>
    </xdr:from>
    <xdr:to>
      <xdr:col>5</xdr:col>
      <xdr:colOff>0</xdr:colOff>
      <xdr:row>120</xdr:row>
      <xdr:rowOff>0</xdr:rowOff>
    </xdr:to>
    <xdr:sp macro="" textlink="">
      <xdr:nvSpPr>
        <xdr:cNvPr id="33" name="Line 33">
          <a:extLst>
            <a:ext uri="{FF2B5EF4-FFF2-40B4-BE49-F238E27FC236}">
              <a16:creationId xmlns:a16="http://schemas.microsoft.com/office/drawing/2014/main" id="{00000000-0008-0000-0300-000021000000}"/>
            </a:ext>
          </a:extLst>
        </xdr:cNvPr>
        <xdr:cNvSpPr>
          <a:spLocks noChangeShapeType="1"/>
        </xdr:cNvSpPr>
      </xdr:nvSpPr>
      <xdr:spPr bwMode="auto">
        <a:xfrm>
          <a:off x="2943225" y="15268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120</xdr:row>
      <xdr:rowOff>0</xdr:rowOff>
    </xdr:from>
    <xdr:to>
      <xdr:col>5</xdr:col>
      <xdr:colOff>0</xdr:colOff>
      <xdr:row>120</xdr:row>
      <xdr:rowOff>0</xdr:rowOff>
    </xdr:to>
    <xdr:sp macro="" textlink="">
      <xdr:nvSpPr>
        <xdr:cNvPr id="34" name="Line 34">
          <a:extLst>
            <a:ext uri="{FF2B5EF4-FFF2-40B4-BE49-F238E27FC236}">
              <a16:creationId xmlns:a16="http://schemas.microsoft.com/office/drawing/2014/main" id="{00000000-0008-0000-0300-000022000000}"/>
            </a:ext>
          </a:extLst>
        </xdr:cNvPr>
        <xdr:cNvSpPr>
          <a:spLocks noChangeShapeType="1"/>
        </xdr:cNvSpPr>
      </xdr:nvSpPr>
      <xdr:spPr bwMode="auto">
        <a:xfrm>
          <a:off x="2943225" y="15268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120</xdr:row>
      <xdr:rowOff>0</xdr:rowOff>
    </xdr:from>
    <xdr:to>
      <xdr:col>5</xdr:col>
      <xdr:colOff>0</xdr:colOff>
      <xdr:row>120</xdr:row>
      <xdr:rowOff>0</xdr:rowOff>
    </xdr:to>
    <xdr:sp macro="" textlink="">
      <xdr:nvSpPr>
        <xdr:cNvPr id="35" name="Line 35">
          <a:extLst>
            <a:ext uri="{FF2B5EF4-FFF2-40B4-BE49-F238E27FC236}">
              <a16:creationId xmlns:a16="http://schemas.microsoft.com/office/drawing/2014/main" id="{00000000-0008-0000-0300-000023000000}"/>
            </a:ext>
          </a:extLst>
        </xdr:cNvPr>
        <xdr:cNvSpPr>
          <a:spLocks noChangeShapeType="1"/>
        </xdr:cNvSpPr>
      </xdr:nvSpPr>
      <xdr:spPr bwMode="auto">
        <a:xfrm>
          <a:off x="2943225" y="15268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120</xdr:row>
      <xdr:rowOff>0</xdr:rowOff>
    </xdr:from>
    <xdr:to>
      <xdr:col>5</xdr:col>
      <xdr:colOff>0</xdr:colOff>
      <xdr:row>120</xdr:row>
      <xdr:rowOff>0</xdr:rowOff>
    </xdr:to>
    <xdr:sp macro="" textlink="">
      <xdr:nvSpPr>
        <xdr:cNvPr id="36" name="Line 36">
          <a:extLst>
            <a:ext uri="{FF2B5EF4-FFF2-40B4-BE49-F238E27FC236}">
              <a16:creationId xmlns:a16="http://schemas.microsoft.com/office/drawing/2014/main" id="{00000000-0008-0000-0300-000024000000}"/>
            </a:ext>
          </a:extLst>
        </xdr:cNvPr>
        <xdr:cNvSpPr>
          <a:spLocks noChangeShapeType="1"/>
        </xdr:cNvSpPr>
      </xdr:nvSpPr>
      <xdr:spPr bwMode="auto">
        <a:xfrm>
          <a:off x="2943225" y="15268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120</xdr:row>
      <xdr:rowOff>0</xdr:rowOff>
    </xdr:from>
    <xdr:to>
      <xdr:col>5</xdr:col>
      <xdr:colOff>0</xdr:colOff>
      <xdr:row>120</xdr:row>
      <xdr:rowOff>0</xdr:rowOff>
    </xdr:to>
    <xdr:sp macro="" textlink="">
      <xdr:nvSpPr>
        <xdr:cNvPr id="37" name="Line 37">
          <a:extLst>
            <a:ext uri="{FF2B5EF4-FFF2-40B4-BE49-F238E27FC236}">
              <a16:creationId xmlns:a16="http://schemas.microsoft.com/office/drawing/2014/main" id="{00000000-0008-0000-0300-000025000000}"/>
            </a:ext>
          </a:extLst>
        </xdr:cNvPr>
        <xdr:cNvSpPr>
          <a:spLocks noChangeShapeType="1"/>
        </xdr:cNvSpPr>
      </xdr:nvSpPr>
      <xdr:spPr bwMode="auto">
        <a:xfrm>
          <a:off x="2943225" y="15268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120</xdr:row>
      <xdr:rowOff>0</xdr:rowOff>
    </xdr:from>
    <xdr:to>
      <xdr:col>5</xdr:col>
      <xdr:colOff>0</xdr:colOff>
      <xdr:row>120</xdr:row>
      <xdr:rowOff>0</xdr:rowOff>
    </xdr:to>
    <xdr:sp macro="" textlink="">
      <xdr:nvSpPr>
        <xdr:cNvPr id="38" name="Line 38">
          <a:extLst>
            <a:ext uri="{FF2B5EF4-FFF2-40B4-BE49-F238E27FC236}">
              <a16:creationId xmlns:a16="http://schemas.microsoft.com/office/drawing/2014/main" id="{00000000-0008-0000-0300-000026000000}"/>
            </a:ext>
          </a:extLst>
        </xdr:cNvPr>
        <xdr:cNvSpPr>
          <a:spLocks noChangeShapeType="1"/>
        </xdr:cNvSpPr>
      </xdr:nvSpPr>
      <xdr:spPr bwMode="auto">
        <a:xfrm>
          <a:off x="2943225" y="15268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120</xdr:row>
      <xdr:rowOff>0</xdr:rowOff>
    </xdr:from>
    <xdr:to>
      <xdr:col>5</xdr:col>
      <xdr:colOff>0</xdr:colOff>
      <xdr:row>120</xdr:row>
      <xdr:rowOff>0</xdr:rowOff>
    </xdr:to>
    <xdr:sp macro="" textlink="">
      <xdr:nvSpPr>
        <xdr:cNvPr id="39" name="Line 39">
          <a:extLst>
            <a:ext uri="{FF2B5EF4-FFF2-40B4-BE49-F238E27FC236}">
              <a16:creationId xmlns:a16="http://schemas.microsoft.com/office/drawing/2014/main" id="{00000000-0008-0000-0300-000027000000}"/>
            </a:ext>
          </a:extLst>
        </xdr:cNvPr>
        <xdr:cNvSpPr>
          <a:spLocks noChangeShapeType="1"/>
        </xdr:cNvSpPr>
      </xdr:nvSpPr>
      <xdr:spPr bwMode="auto">
        <a:xfrm>
          <a:off x="2943225" y="15268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120</xdr:row>
      <xdr:rowOff>0</xdr:rowOff>
    </xdr:from>
    <xdr:to>
      <xdr:col>5</xdr:col>
      <xdr:colOff>0</xdr:colOff>
      <xdr:row>120</xdr:row>
      <xdr:rowOff>0</xdr:rowOff>
    </xdr:to>
    <xdr:sp macro="" textlink="">
      <xdr:nvSpPr>
        <xdr:cNvPr id="40" name="Line 40">
          <a:extLst>
            <a:ext uri="{FF2B5EF4-FFF2-40B4-BE49-F238E27FC236}">
              <a16:creationId xmlns:a16="http://schemas.microsoft.com/office/drawing/2014/main" id="{00000000-0008-0000-0300-000028000000}"/>
            </a:ext>
          </a:extLst>
        </xdr:cNvPr>
        <xdr:cNvSpPr>
          <a:spLocks noChangeShapeType="1"/>
        </xdr:cNvSpPr>
      </xdr:nvSpPr>
      <xdr:spPr bwMode="auto">
        <a:xfrm>
          <a:off x="2943225" y="15268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120</xdr:row>
      <xdr:rowOff>0</xdr:rowOff>
    </xdr:from>
    <xdr:to>
      <xdr:col>5</xdr:col>
      <xdr:colOff>0</xdr:colOff>
      <xdr:row>120</xdr:row>
      <xdr:rowOff>0</xdr:rowOff>
    </xdr:to>
    <xdr:sp macro="" textlink="">
      <xdr:nvSpPr>
        <xdr:cNvPr id="41" name="Line 41">
          <a:extLst>
            <a:ext uri="{FF2B5EF4-FFF2-40B4-BE49-F238E27FC236}">
              <a16:creationId xmlns:a16="http://schemas.microsoft.com/office/drawing/2014/main" id="{00000000-0008-0000-0300-000029000000}"/>
            </a:ext>
          </a:extLst>
        </xdr:cNvPr>
        <xdr:cNvSpPr>
          <a:spLocks noChangeShapeType="1"/>
        </xdr:cNvSpPr>
      </xdr:nvSpPr>
      <xdr:spPr bwMode="auto">
        <a:xfrm>
          <a:off x="2943225" y="152685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18</xdr:row>
      <xdr:rowOff>0</xdr:rowOff>
    </xdr:from>
    <xdr:to>
      <xdr:col>8</xdr:col>
      <xdr:colOff>0</xdr:colOff>
      <xdr:row>18</xdr:row>
      <xdr:rowOff>0</xdr:rowOff>
    </xdr:to>
    <xdr:sp macro="" textlink="">
      <xdr:nvSpPr>
        <xdr:cNvPr id="42" name="Line 42">
          <a:extLst>
            <a:ext uri="{FF2B5EF4-FFF2-40B4-BE49-F238E27FC236}">
              <a16:creationId xmlns:a16="http://schemas.microsoft.com/office/drawing/2014/main" id="{00000000-0008-0000-0300-00002A000000}"/>
            </a:ext>
          </a:extLst>
        </xdr:cNvPr>
        <xdr:cNvSpPr>
          <a:spLocks noChangeShapeType="1"/>
        </xdr:cNvSpPr>
      </xdr:nvSpPr>
      <xdr:spPr bwMode="auto">
        <a:xfrm>
          <a:off x="5524500" y="4648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11</xdr:row>
      <xdr:rowOff>0</xdr:rowOff>
    </xdr:from>
    <xdr:to>
      <xdr:col>7</xdr:col>
      <xdr:colOff>0</xdr:colOff>
      <xdr:row>11</xdr:row>
      <xdr:rowOff>0</xdr:rowOff>
    </xdr:to>
    <xdr:sp macro="" textlink="">
      <xdr:nvSpPr>
        <xdr:cNvPr id="43" name="Line 43">
          <a:extLst>
            <a:ext uri="{FF2B5EF4-FFF2-40B4-BE49-F238E27FC236}">
              <a16:creationId xmlns:a16="http://schemas.microsoft.com/office/drawing/2014/main" id="{00000000-0008-0000-0300-00002B000000}"/>
            </a:ext>
          </a:extLst>
        </xdr:cNvPr>
        <xdr:cNvSpPr>
          <a:spLocks noChangeShapeType="1"/>
        </xdr:cNvSpPr>
      </xdr:nvSpPr>
      <xdr:spPr bwMode="auto">
        <a:xfrm>
          <a:off x="4743450" y="29051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13</xdr:row>
      <xdr:rowOff>0</xdr:rowOff>
    </xdr:from>
    <xdr:to>
      <xdr:col>7</xdr:col>
      <xdr:colOff>0</xdr:colOff>
      <xdr:row>13</xdr:row>
      <xdr:rowOff>0</xdr:rowOff>
    </xdr:to>
    <xdr:sp macro="" textlink="">
      <xdr:nvSpPr>
        <xdr:cNvPr id="44" name="Line 44">
          <a:extLst>
            <a:ext uri="{FF2B5EF4-FFF2-40B4-BE49-F238E27FC236}">
              <a16:creationId xmlns:a16="http://schemas.microsoft.com/office/drawing/2014/main" id="{00000000-0008-0000-0300-00002C000000}"/>
            </a:ext>
          </a:extLst>
        </xdr:cNvPr>
        <xdr:cNvSpPr>
          <a:spLocks noChangeShapeType="1"/>
        </xdr:cNvSpPr>
      </xdr:nvSpPr>
      <xdr:spPr bwMode="auto">
        <a:xfrm>
          <a:off x="4743450" y="34194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31</xdr:row>
      <xdr:rowOff>0</xdr:rowOff>
    </xdr:from>
    <xdr:to>
      <xdr:col>8</xdr:col>
      <xdr:colOff>0</xdr:colOff>
      <xdr:row>31</xdr:row>
      <xdr:rowOff>0</xdr:rowOff>
    </xdr:to>
    <xdr:sp macro="" textlink="">
      <xdr:nvSpPr>
        <xdr:cNvPr id="45" name="Line 78">
          <a:extLst>
            <a:ext uri="{FF2B5EF4-FFF2-40B4-BE49-F238E27FC236}">
              <a16:creationId xmlns:a16="http://schemas.microsoft.com/office/drawing/2014/main" id="{00000000-0008-0000-0300-00002D000000}"/>
            </a:ext>
          </a:extLst>
        </xdr:cNvPr>
        <xdr:cNvSpPr>
          <a:spLocks noChangeShapeType="1"/>
        </xdr:cNvSpPr>
      </xdr:nvSpPr>
      <xdr:spPr bwMode="auto">
        <a:xfrm>
          <a:off x="5524500" y="8077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31</xdr:row>
      <xdr:rowOff>0</xdr:rowOff>
    </xdr:from>
    <xdr:to>
      <xdr:col>8</xdr:col>
      <xdr:colOff>0</xdr:colOff>
      <xdr:row>31</xdr:row>
      <xdr:rowOff>0</xdr:rowOff>
    </xdr:to>
    <xdr:sp macro="" textlink="">
      <xdr:nvSpPr>
        <xdr:cNvPr id="46" name="Line 79">
          <a:extLst>
            <a:ext uri="{FF2B5EF4-FFF2-40B4-BE49-F238E27FC236}">
              <a16:creationId xmlns:a16="http://schemas.microsoft.com/office/drawing/2014/main" id="{00000000-0008-0000-0300-00002E000000}"/>
            </a:ext>
          </a:extLst>
        </xdr:cNvPr>
        <xdr:cNvSpPr>
          <a:spLocks noChangeShapeType="1"/>
        </xdr:cNvSpPr>
      </xdr:nvSpPr>
      <xdr:spPr bwMode="auto">
        <a:xfrm>
          <a:off x="5524500" y="8077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31</xdr:row>
      <xdr:rowOff>0</xdr:rowOff>
    </xdr:from>
    <xdr:to>
      <xdr:col>8</xdr:col>
      <xdr:colOff>0</xdr:colOff>
      <xdr:row>31</xdr:row>
      <xdr:rowOff>0</xdr:rowOff>
    </xdr:to>
    <xdr:sp macro="" textlink="">
      <xdr:nvSpPr>
        <xdr:cNvPr id="47" name="Line 80">
          <a:extLst>
            <a:ext uri="{FF2B5EF4-FFF2-40B4-BE49-F238E27FC236}">
              <a16:creationId xmlns:a16="http://schemas.microsoft.com/office/drawing/2014/main" id="{00000000-0008-0000-0300-00002F000000}"/>
            </a:ext>
          </a:extLst>
        </xdr:cNvPr>
        <xdr:cNvSpPr>
          <a:spLocks noChangeShapeType="1"/>
        </xdr:cNvSpPr>
      </xdr:nvSpPr>
      <xdr:spPr bwMode="auto">
        <a:xfrm>
          <a:off x="5524500" y="8077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31</xdr:row>
      <xdr:rowOff>0</xdr:rowOff>
    </xdr:from>
    <xdr:to>
      <xdr:col>8</xdr:col>
      <xdr:colOff>0</xdr:colOff>
      <xdr:row>31</xdr:row>
      <xdr:rowOff>0</xdr:rowOff>
    </xdr:to>
    <xdr:sp macro="" textlink="">
      <xdr:nvSpPr>
        <xdr:cNvPr id="48" name="Line 81">
          <a:extLst>
            <a:ext uri="{FF2B5EF4-FFF2-40B4-BE49-F238E27FC236}">
              <a16:creationId xmlns:a16="http://schemas.microsoft.com/office/drawing/2014/main" id="{00000000-0008-0000-0300-000030000000}"/>
            </a:ext>
          </a:extLst>
        </xdr:cNvPr>
        <xdr:cNvSpPr>
          <a:spLocks noChangeShapeType="1"/>
        </xdr:cNvSpPr>
      </xdr:nvSpPr>
      <xdr:spPr bwMode="auto">
        <a:xfrm>
          <a:off x="5524500" y="8077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31</xdr:row>
      <xdr:rowOff>0</xdr:rowOff>
    </xdr:from>
    <xdr:to>
      <xdr:col>8</xdr:col>
      <xdr:colOff>0</xdr:colOff>
      <xdr:row>31</xdr:row>
      <xdr:rowOff>0</xdr:rowOff>
    </xdr:to>
    <xdr:sp macro="" textlink="">
      <xdr:nvSpPr>
        <xdr:cNvPr id="49" name="Line 82">
          <a:extLst>
            <a:ext uri="{FF2B5EF4-FFF2-40B4-BE49-F238E27FC236}">
              <a16:creationId xmlns:a16="http://schemas.microsoft.com/office/drawing/2014/main" id="{00000000-0008-0000-0300-000031000000}"/>
            </a:ext>
          </a:extLst>
        </xdr:cNvPr>
        <xdr:cNvSpPr>
          <a:spLocks noChangeShapeType="1"/>
        </xdr:cNvSpPr>
      </xdr:nvSpPr>
      <xdr:spPr bwMode="auto">
        <a:xfrm>
          <a:off x="5524500" y="8077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31</xdr:row>
      <xdr:rowOff>0</xdr:rowOff>
    </xdr:from>
    <xdr:to>
      <xdr:col>8</xdr:col>
      <xdr:colOff>0</xdr:colOff>
      <xdr:row>31</xdr:row>
      <xdr:rowOff>0</xdr:rowOff>
    </xdr:to>
    <xdr:sp macro="" textlink="">
      <xdr:nvSpPr>
        <xdr:cNvPr id="50" name="Line 83">
          <a:extLst>
            <a:ext uri="{FF2B5EF4-FFF2-40B4-BE49-F238E27FC236}">
              <a16:creationId xmlns:a16="http://schemas.microsoft.com/office/drawing/2014/main" id="{00000000-0008-0000-0300-000032000000}"/>
            </a:ext>
          </a:extLst>
        </xdr:cNvPr>
        <xdr:cNvSpPr>
          <a:spLocks noChangeShapeType="1"/>
        </xdr:cNvSpPr>
      </xdr:nvSpPr>
      <xdr:spPr bwMode="auto">
        <a:xfrm>
          <a:off x="5524500" y="8077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31</xdr:row>
      <xdr:rowOff>0</xdr:rowOff>
    </xdr:from>
    <xdr:to>
      <xdr:col>8</xdr:col>
      <xdr:colOff>0</xdr:colOff>
      <xdr:row>31</xdr:row>
      <xdr:rowOff>0</xdr:rowOff>
    </xdr:to>
    <xdr:sp macro="" textlink="">
      <xdr:nvSpPr>
        <xdr:cNvPr id="51" name="Line 84">
          <a:extLst>
            <a:ext uri="{FF2B5EF4-FFF2-40B4-BE49-F238E27FC236}">
              <a16:creationId xmlns:a16="http://schemas.microsoft.com/office/drawing/2014/main" id="{00000000-0008-0000-0300-000033000000}"/>
            </a:ext>
          </a:extLst>
        </xdr:cNvPr>
        <xdr:cNvSpPr>
          <a:spLocks noChangeShapeType="1"/>
        </xdr:cNvSpPr>
      </xdr:nvSpPr>
      <xdr:spPr bwMode="auto">
        <a:xfrm>
          <a:off x="5524500" y="8077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31</xdr:row>
      <xdr:rowOff>0</xdr:rowOff>
    </xdr:from>
    <xdr:to>
      <xdr:col>8</xdr:col>
      <xdr:colOff>0</xdr:colOff>
      <xdr:row>31</xdr:row>
      <xdr:rowOff>0</xdr:rowOff>
    </xdr:to>
    <xdr:sp macro="" textlink="">
      <xdr:nvSpPr>
        <xdr:cNvPr id="52" name="Line 85">
          <a:extLst>
            <a:ext uri="{FF2B5EF4-FFF2-40B4-BE49-F238E27FC236}">
              <a16:creationId xmlns:a16="http://schemas.microsoft.com/office/drawing/2014/main" id="{00000000-0008-0000-0300-000034000000}"/>
            </a:ext>
          </a:extLst>
        </xdr:cNvPr>
        <xdr:cNvSpPr>
          <a:spLocks noChangeShapeType="1"/>
        </xdr:cNvSpPr>
      </xdr:nvSpPr>
      <xdr:spPr bwMode="auto">
        <a:xfrm>
          <a:off x="5524500" y="8077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31</xdr:row>
      <xdr:rowOff>304800</xdr:rowOff>
    </xdr:from>
    <xdr:to>
      <xdr:col>8</xdr:col>
      <xdr:colOff>0</xdr:colOff>
      <xdr:row>31</xdr:row>
      <xdr:rowOff>304800</xdr:rowOff>
    </xdr:to>
    <xdr:sp macro="" textlink="">
      <xdr:nvSpPr>
        <xdr:cNvPr id="53" name="Line 86">
          <a:extLst>
            <a:ext uri="{FF2B5EF4-FFF2-40B4-BE49-F238E27FC236}">
              <a16:creationId xmlns:a16="http://schemas.microsoft.com/office/drawing/2014/main" id="{00000000-0008-0000-0300-000035000000}"/>
            </a:ext>
          </a:extLst>
        </xdr:cNvPr>
        <xdr:cNvSpPr>
          <a:spLocks noChangeShapeType="1"/>
        </xdr:cNvSpPr>
      </xdr:nvSpPr>
      <xdr:spPr bwMode="auto">
        <a:xfrm>
          <a:off x="5524500" y="8172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31</xdr:row>
      <xdr:rowOff>0</xdr:rowOff>
    </xdr:from>
    <xdr:to>
      <xdr:col>8</xdr:col>
      <xdr:colOff>0</xdr:colOff>
      <xdr:row>31</xdr:row>
      <xdr:rowOff>0</xdr:rowOff>
    </xdr:to>
    <xdr:sp macro="" textlink="">
      <xdr:nvSpPr>
        <xdr:cNvPr id="54" name="Line 87">
          <a:extLst>
            <a:ext uri="{FF2B5EF4-FFF2-40B4-BE49-F238E27FC236}">
              <a16:creationId xmlns:a16="http://schemas.microsoft.com/office/drawing/2014/main" id="{00000000-0008-0000-0300-000036000000}"/>
            </a:ext>
          </a:extLst>
        </xdr:cNvPr>
        <xdr:cNvSpPr>
          <a:spLocks noChangeShapeType="1"/>
        </xdr:cNvSpPr>
      </xdr:nvSpPr>
      <xdr:spPr bwMode="auto">
        <a:xfrm>
          <a:off x="5524500" y="8077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31</xdr:row>
      <xdr:rowOff>0</xdr:rowOff>
    </xdr:from>
    <xdr:to>
      <xdr:col>8</xdr:col>
      <xdr:colOff>0</xdr:colOff>
      <xdr:row>31</xdr:row>
      <xdr:rowOff>0</xdr:rowOff>
    </xdr:to>
    <xdr:sp macro="" textlink="">
      <xdr:nvSpPr>
        <xdr:cNvPr id="55" name="Line 88">
          <a:extLst>
            <a:ext uri="{FF2B5EF4-FFF2-40B4-BE49-F238E27FC236}">
              <a16:creationId xmlns:a16="http://schemas.microsoft.com/office/drawing/2014/main" id="{00000000-0008-0000-0300-000037000000}"/>
            </a:ext>
          </a:extLst>
        </xdr:cNvPr>
        <xdr:cNvSpPr>
          <a:spLocks noChangeShapeType="1"/>
        </xdr:cNvSpPr>
      </xdr:nvSpPr>
      <xdr:spPr bwMode="auto">
        <a:xfrm>
          <a:off x="5524500" y="8077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31</xdr:row>
      <xdr:rowOff>0</xdr:rowOff>
    </xdr:from>
    <xdr:to>
      <xdr:col>8</xdr:col>
      <xdr:colOff>0</xdr:colOff>
      <xdr:row>31</xdr:row>
      <xdr:rowOff>0</xdr:rowOff>
    </xdr:to>
    <xdr:sp macro="" textlink="">
      <xdr:nvSpPr>
        <xdr:cNvPr id="56" name="Line 91">
          <a:extLst>
            <a:ext uri="{FF2B5EF4-FFF2-40B4-BE49-F238E27FC236}">
              <a16:creationId xmlns:a16="http://schemas.microsoft.com/office/drawing/2014/main" id="{00000000-0008-0000-0300-000038000000}"/>
            </a:ext>
          </a:extLst>
        </xdr:cNvPr>
        <xdr:cNvSpPr>
          <a:spLocks noChangeShapeType="1"/>
        </xdr:cNvSpPr>
      </xdr:nvSpPr>
      <xdr:spPr bwMode="auto">
        <a:xfrm>
          <a:off x="5524500" y="8077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31</xdr:row>
      <xdr:rowOff>0</xdr:rowOff>
    </xdr:from>
    <xdr:to>
      <xdr:col>8</xdr:col>
      <xdr:colOff>0</xdr:colOff>
      <xdr:row>31</xdr:row>
      <xdr:rowOff>0</xdr:rowOff>
    </xdr:to>
    <xdr:sp macro="" textlink="">
      <xdr:nvSpPr>
        <xdr:cNvPr id="57" name="Line 92">
          <a:extLst>
            <a:ext uri="{FF2B5EF4-FFF2-40B4-BE49-F238E27FC236}">
              <a16:creationId xmlns:a16="http://schemas.microsoft.com/office/drawing/2014/main" id="{00000000-0008-0000-0300-000039000000}"/>
            </a:ext>
          </a:extLst>
        </xdr:cNvPr>
        <xdr:cNvSpPr>
          <a:spLocks noChangeShapeType="1"/>
        </xdr:cNvSpPr>
      </xdr:nvSpPr>
      <xdr:spPr bwMode="auto">
        <a:xfrm>
          <a:off x="5524500" y="8077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31</xdr:row>
      <xdr:rowOff>0</xdr:rowOff>
    </xdr:from>
    <xdr:to>
      <xdr:col>8</xdr:col>
      <xdr:colOff>0</xdr:colOff>
      <xdr:row>31</xdr:row>
      <xdr:rowOff>0</xdr:rowOff>
    </xdr:to>
    <xdr:sp macro="" textlink="">
      <xdr:nvSpPr>
        <xdr:cNvPr id="58" name="Line 93">
          <a:extLst>
            <a:ext uri="{FF2B5EF4-FFF2-40B4-BE49-F238E27FC236}">
              <a16:creationId xmlns:a16="http://schemas.microsoft.com/office/drawing/2014/main" id="{00000000-0008-0000-0300-00003A000000}"/>
            </a:ext>
          </a:extLst>
        </xdr:cNvPr>
        <xdr:cNvSpPr>
          <a:spLocks noChangeShapeType="1"/>
        </xdr:cNvSpPr>
      </xdr:nvSpPr>
      <xdr:spPr bwMode="auto">
        <a:xfrm>
          <a:off x="5524500" y="8077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31</xdr:row>
      <xdr:rowOff>0</xdr:rowOff>
    </xdr:from>
    <xdr:to>
      <xdr:col>8</xdr:col>
      <xdr:colOff>0</xdr:colOff>
      <xdr:row>31</xdr:row>
      <xdr:rowOff>0</xdr:rowOff>
    </xdr:to>
    <xdr:sp macro="" textlink="">
      <xdr:nvSpPr>
        <xdr:cNvPr id="59" name="Line 94">
          <a:extLst>
            <a:ext uri="{FF2B5EF4-FFF2-40B4-BE49-F238E27FC236}">
              <a16:creationId xmlns:a16="http://schemas.microsoft.com/office/drawing/2014/main" id="{00000000-0008-0000-0300-00003B000000}"/>
            </a:ext>
          </a:extLst>
        </xdr:cNvPr>
        <xdr:cNvSpPr>
          <a:spLocks noChangeShapeType="1"/>
        </xdr:cNvSpPr>
      </xdr:nvSpPr>
      <xdr:spPr bwMode="auto">
        <a:xfrm>
          <a:off x="5524500" y="8077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31</xdr:row>
      <xdr:rowOff>0</xdr:rowOff>
    </xdr:from>
    <xdr:to>
      <xdr:col>8</xdr:col>
      <xdr:colOff>0</xdr:colOff>
      <xdr:row>31</xdr:row>
      <xdr:rowOff>0</xdr:rowOff>
    </xdr:to>
    <xdr:sp macro="" textlink="">
      <xdr:nvSpPr>
        <xdr:cNvPr id="60" name="Line 95">
          <a:extLst>
            <a:ext uri="{FF2B5EF4-FFF2-40B4-BE49-F238E27FC236}">
              <a16:creationId xmlns:a16="http://schemas.microsoft.com/office/drawing/2014/main" id="{00000000-0008-0000-0300-00003C000000}"/>
            </a:ext>
          </a:extLst>
        </xdr:cNvPr>
        <xdr:cNvSpPr>
          <a:spLocks noChangeShapeType="1"/>
        </xdr:cNvSpPr>
      </xdr:nvSpPr>
      <xdr:spPr bwMode="auto">
        <a:xfrm>
          <a:off x="5524500" y="8077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31</xdr:row>
      <xdr:rowOff>0</xdr:rowOff>
    </xdr:from>
    <xdr:to>
      <xdr:col>8</xdr:col>
      <xdr:colOff>0</xdr:colOff>
      <xdr:row>31</xdr:row>
      <xdr:rowOff>0</xdr:rowOff>
    </xdr:to>
    <xdr:sp macro="" textlink="">
      <xdr:nvSpPr>
        <xdr:cNvPr id="61" name="Line 96">
          <a:extLst>
            <a:ext uri="{FF2B5EF4-FFF2-40B4-BE49-F238E27FC236}">
              <a16:creationId xmlns:a16="http://schemas.microsoft.com/office/drawing/2014/main" id="{00000000-0008-0000-0300-00003D000000}"/>
            </a:ext>
          </a:extLst>
        </xdr:cNvPr>
        <xdr:cNvSpPr>
          <a:spLocks noChangeShapeType="1"/>
        </xdr:cNvSpPr>
      </xdr:nvSpPr>
      <xdr:spPr bwMode="auto">
        <a:xfrm>
          <a:off x="5524500" y="8077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xdr:from>
          <xdr:col>0</xdr:col>
          <xdr:colOff>0</xdr:colOff>
          <xdr:row>132</xdr:row>
          <xdr:rowOff>69850</xdr:rowOff>
        </xdr:from>
        <xdr:to>
          <xdr:col>13</xdr:col>
          <xdr:colOff>660400</xdr:colOff>
          <xdr:row>139</xdr:row>
          <xdr:rowOff>95250</xdr:rowOff>
        </xdr:to>
        <xdr:sp macro="" textlink="">
          <xdr:nvSpPr>
            <xdr:cNvPr id="1025" name="Label 1" hidden="1">
              <a:extLst>
                <a:ext uri="{63B3BB69-23CF-44E3-9099-C40C66FF867C}">
                  <a14:compatExt spid="_x0000_s1025"/>
                </a:ext>
                <a:ext uri="{FF2B5EF4-FFF2-40B4-BE49-F238E27FC236}">
                  <a16:creationId xmlns:a16="http://schemas.microsoft.com/office/drawing/2014/main" id="{00000000-0008-0000-0300-00000104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36576" tIns="32004" rIns="0" bIns="0" anchor="t" upright="1"/>
            <a:lstStyle/>
            <a:p>
              <a:pPr algn="l" rtl="0">
                <a:defRPr sz="1000"/>
              </a:pPr>
              <a:r>
                <a:rPr lang="ru-RU" sz="800" b="0" i="0" u="none" strike="noStrike" baseline="0">
                  <a:solidFill>
                    <a:srgbClr val="000000"/>
                  </a:solidFill>
                  <a:latin typeface="Segoe UI"/>
                  <a:cs typeface="Segoe UI"/>
                </a:rPr>
                <a:t>Примечания:</a:t>
              </a:r>
            </a:p>
            <a:p>
              <a:pPr algn="l" rtl="0">
                <a:defRPr sz="1000"/>
              </a:pPr>
              <a:endParaRPr lang="ru-RU" sz="800" b="0" i="0" u="none" strike="noStrike" baseline="0">
                <a:solidFill>
                  <a:srgbClr val="000000"/>
                </a:solidFill>
                <a:latin typeface="Segoe UI"/>
                <a:cs typeface="Segoe UI"/>
              </a:endParaRPr>
            </a:p>
            <a:p>
              <a:pPr algn="l" rtl="0">
                <a:defRPr sz="1000"/>
              </a:pPr>
              <a:r>
                <a:rPr lang="ru-RU" sz="800" b="0" i="0" u="none" strike="noStrike" baseline="0">
                  <a:solidFill>
                    <a:srgbClr val="000000"/>
                  </a:solidFill>
                  <a:latin typeface="Segoe UI"/>
                  <a:cs typeface="Segoe UI"/>
                </a:rPr>
                <a:t>1. В верхней ячейке указывается разница выигранных и проигранных сетов в матчах между всеми игроками в группе, в нижней ячейке - разница выигранных и проигранных сетов в матчах между тремя игроками группы, набравшими одинаковое количество очков (если такой ситуации в группе нет - ячейка не заполняется)</a:t>
              </a:r>
            </a:p>
            <a:p>
              <a:pPr algn="l" rtl="0">
                <a:defRPr sz="1000"/>
              </a:pPr>
              <a:endParaRPr lang="ru-RU" sz="800" b="0" i="0" u="none" strike="noStrike" baseline="0">
                <a:solidFill>
                  <a:srgbClr val="000000"/>
                </a:solidFill>
                <a:latin typeface="Segoe UI"/>
                <a:cs typeface="Segoe UI"/>
              </a:endParaRPr>
            </a:p>
            <a:p>
              <a:pPr algn="l" rtl="0">
                <a:defRPr sz="1000"/>
              </a:pPr>
              <a:r>
                <a:rPr lang="ru-RU" sz="800" b="0" i="0" u="none" strike="noStrike" baseline="0">
                  <a:solidFill>
                    <a:srgbClr val="000000"/>
                  </a:solidFill>
                  <a:latin typeface="Segoe UI"/>
                  <a:cs typeface="Segoe UI"/>
                </a:rPr>
                <a:t>2. В верхней ячейке указывается разница выигранных и проигранных геймов в матчах между всеми игроками в группе, в нижней ячейке - разница выигранных и проигранных геймов в матчах между тремя игроками группы, набравшими одинаковое количество очков (если такой ситуации в группе нет - ячейка не заполняется) </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xdr:col>
          <xdr:colOff>603250</xdr:colOff>
          <xdr:row>0</xdr:row>
          <xdr:rowOff>0</xdr:rowOff>
        </xdr:from>
        <xdr:to>
          <xdr:col>7</xdr:col>
          <xdr:colOff>304800</xdr:colOff>
          <xdr:row>0</xdr:row>
          <xdr:rowOff>171450</xdr:rowOff>
        </xdr:to>
        <xdr:sp macro="" textlink="">
          <xdr:nvSpPr>
            <xdr:cNvPr id="1026" name="Label 2" hidden="1">
              <a:extLst>
                <a:ext uri="{63B3BB69-23CF-44E3-9099-C40C66FF867C}">
                  <a14:compatExt spid="_x0000_s1026"/>
                </a:ext>
                <a:ext uri="{FF2B5EF4-FFF2-40B4-BE49-F238E27FC236}">
                  <a16:creationId xmlns:a16="http://schemas.microsoft.com/office/drawing/2014/main" id="{00000000-0008-0000-0300-00000204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36576" tIns="32004" rIns="0" bIns="0" anchor="t" upright="1"/>
            <a:lstStyle/>
            <a:p>
              <a:pPr algn="l" rtl="0">
                <a:defRPr sz="1000"/>
              </a:pPr>
              <a:r>
                <a:rPr lang="ru-RU" sz="800" b="0" i="0" u="none" strike="noStrike" baseline="0">
                  <a:solidFill>
                    <a:srgbClr val="000000"/>
                  </a:solidFill>
                  <a:latin typeface="Segoe UI"/>
                  <a:cs typeface="Segoe UI"/>
                </a:rPr>
                <a:t>Форма 51 </a:t>
              </a:r>
            </a:p>
          </xdr:txBody>
        </xdr:sp>
        <xdr:clientData fPrintsWithSheet="0"/>
      </xdr:twoCellAnchor>
    </mc:Choice>
    <mc:Fallback/>
  </mc:AlternateContent>
  <xdr:twoCellAnchor editAs="oneCell">
    <xdr:from>
      <xdr:col>0</xdr:col>
      <xdr:colOff>0</xdr:colOff>
      <xdr:row>0</xdr:row>
      <xdr:rowOff>0</xdr:rowOff>
    </xdr:from>
    <xdr:to>
      <xdr:col>3</xdr:col>
      <xdr:colOff>419100</xdr:colOff>
      <xdr:row>0</xdr:row>
      <xdr:rowOff>247650</xdr:rowOff>
    </xdr:to>
    <xdr:pic>
      <xdr:nvPicPr>
        <xdr:cNvPr id="62" name="Рисунок 1">
          <a:extLst>
            <a:ext uri="{FF2B5EF4-FFF2-40B4-BE49-F238E27FC236}">
              <a16:creationId xmlns:a16="http://schemas.microsoft.com/office/drawing/2014/main" id="{00000000-0008-0000-0300-00003E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6287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7</xdr:col>
      <xdr:colOff>0</xdr:colOff>
      <xdr:row>24</xdr:row>
      <xdr:rowOff>0</xdr:rowOff>
    </xdr:from>
    <xdr:to>
      <xdr:col>7</xdr:col>
      <xdr:colOff>0</xdr:colOff>
      <xdr:row>24</xdr:row>
      <xdr:rowOff>0</xdr:rowOff>
    </xdr:to>
    <xdr:sp macro="" textlink="">
      <xdr:nvSpPr>
        <xdr:cNvPr id="63" name="Line 1">
          <a:extLst>
            <a:ext uri="{FF2B5EF4-FFF2-40B4-BE49-F238E27FC236}">
              <a16:creationId xmlns:a16="http://schemas.microsoft.com/office/drawing/2014/main" id="{00000000-0008-0000-0300-00003F000000}"/>
            </a:ext>
          </a:extLst>
        </xdr:cNvPr>
        <xdr:cNvSpPr>
          <a:spLocks noChangeShapeType="1"/>
        </xdr:cNvSpPr>
      </xdr:nvSpPr>
      <xdr:spPr bwMode="auto">
        <a:xfrm>
          <a:off x="4743450" y="62769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23</xdr:row>
      <xdr:rowOff>304800</xdr:rowOff>
    </xdr:from>
    <xdr:to>
      <xdr:col>8</xdr:col>
      <xdr:colOff>0</xdr:colOff>
      <xdr:row>23</xdr:row>
      <xdr:rowOff>304800</xdr:rowOff>
    </xdr:to>
    <xdr:sp macro="" textlink="">
      <xdr:nvSpPr>
        <xdr:cNvPr id="1024" name="Line 2">
          <a:extLst>
            <a:ext uri="{FF2B5EF4-FFF2-40B4-BE49-F238E27FC236}">
              <a16:creationId xmlns:a16="http://schemas.microsoft.com/office/drawing/2014/main" id="{00000000-0008-0000-0300-000000040000}"/>
            </a:ext>
          </a:extLst>
        </xdr:cNvPr>
        <xdr:cNvSpPr>
          <a:spLocks noChangeShapeType="1"/>
        </xdr:cNvSpPr>
      </xdr:nvSpPr>
      <xdr:spPr bwMode="auto">
        <a:xfrm>
          <a:off x="5524500" y="62769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25</xdr:row>
      <xdr:rowOff>304800</xdr:rowOff>
    </xdr:from>
    <xdr:to>
      <xdr:col>8</xdr:col>
      <xdr:colOff>0</xdr:colOff>
      <xdr:row>25</xdr:row>
      <xdr:rowOff>304800</xdr:rowOff>
    </xdr:to>
    <xdr:sp macro="" textlink="">
      <xdr:nvSpPr>
        <xdr:cNvPr id="1027" name="Line 3">
          <a:extLst>
            <a:ext uri="{FF2B5EF4-FFF2-40B4-BE49-F238E27FC236}">
              <a16:creationId xmlns:a16="http://schemas.microsoft.com/office/drawing/2014/main" id="{00000000-0008-0000-0300-000003040000}"/>
            </a:ext>
          </a:extLst>
        </xdr:cNvPr>
        <xdr:cNvSpPr>
          <a:spLocks noChangeShapeType="1"/>
        </xdr:cNvSpPr>
      </xdr:nvSpPr>
      <xdr:spPr bwMode="auto">
        <a:xfrm>
          <a:off x="5524500" y="67913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29</xdr:row>
      <xdr:rowOff>304800</xdr:rowOff>
    </xdr:from>
    <xdr:to>
      <xdr:col>8</xdr:col>
      <xdr:colOff>0</xdr:colOff>
      <xdr:row>29</xdr:row>
      <xdr:rowOff>304800</xdr:rowOff>
    </xdr:to>
    <xdr:sp macro="" textlink="">
      <xdr:nvSpPr>
        <xdr:cNvPr id="1028" name="Line 4">
          <a:extLst>
            <a:ext uri="{FF2B5EF4-FFF2-40B4-BE49-F238E27FC236}">
              <a16:creationId xmlns:a16="http://schemas.microsoft.com/office/drawing/2014/main" id="{00000000-0008-0000-0300-000004040000}"/>
            </a:ext>
          </a:extLst>
        </xdr:cNvPr>
        <xdr:cNvSpPr>
          <a:spLocks noChangeShapeType="1"/>
        </xdr:cNvSpPr>
      </xdr:nvSpPr>
      <xdr:spPr bwMode="auto">
        <a:xfrm>
          <a:off x="5524500" y="78200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30</xdr:row>
      <xdr:rowOff>0</xdr:rowOff>
    </xdr:from>
    <xdr:to>
      <xdr:col>7</xdr:col>
      <xdr:colOff>0</xdr:colOff>
      <xdr:row>30</xdr:row>
      <xdr:rowOff>0</xdr:rowOff>
    </xdr:to>
    <xdr:sp macro="" textlink="">
      <xdr:nvSpPr>
        <xdr:cNvPr id="1029" name="Line 5">
          <a:extLst>
            <a:ext uri="{FF2B5EF4-FFF2-40B4-BE49-F238E27FC236}">
              <a16:creationId xmlns:a16="http://schemas.microsoft.com/office/drawing/2014/main" id="{00000000-0008-0000-0300-000005040000}"/>
            </a:ext>
          </a:extLst>
        </xdr:cNvPr>
        <xdr:cNvSpPr>
          <a:spLocks noChangeShapeType="1"/>
        </xdr:cNvSpPr>
      </xdr:nvSpPr>
      <xdr:spPr bwMode="auto">
        <a:xfrm>
          <a:off x="4743450" y="78200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30</xdr:row>
      <xdr:rowOff>0</xdr:rowOff>
    </xdr:from>
    <xdr:to>
      <xdr:col>7</xdr:col>
      <xdr:colOff>0</xdr:colOff>
      <xdr:row>30</xdr:row>
      <xdr:rowOff>0</xdr:rowOff>
    </xdr:to>
    <xdr:sp macro="" textlink="">
      <xdr:nvSpPr>
        <xdr:cNvPr id="1030" name="Line 17">
          <a:extLst>
            <a:ext uri="{FF2B5EF4-FFF2-40B4-BE49-F238E27FC236}">
              <a16:creationId xmlns:a16="http://schemas.microsoft.com/office/drawing/2014/main" id="{00000000-0008-0000-0300-000006040000}"/>
            </a:ext>
          </a:extLst>
        </xdr:cNvPr>
        <xdr:cNvSpPr>
          <a:spLocks noChangeShapeType="1"/>
        </xdr:cNvSpPr>
      </xdr:nvSpPr>
      <xdr:spPr bwMode="auto">
        <a:xfrm>
          <a:off x="4743450" y="78200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28</xdr:row>
      <xdr:rowOff>0</xdr:rowOff>
    </xdr:from>
    <xdr:to>
      <xdr:col>7</xdr:col>
      <xdr:colOff>0</xdr:colOff>
      <xdr:row>28</xdr:row>
      <xdr:rowOff>0</xdr:rowOff>
    </xdr:to>
    <xdr:sp macro="" textlink="">
      <xdr:nvSpPr>
        <xdr:cNvPr id="1031" name="Line 18">
          <a:extLst>
            <a:ext uri="{FF2B5EF4-FFF2-40B4-BE49-F238E27FC236}">
              <a16:creationId xmlns:a16="http://schemas.microsoft.com/office/drawing/2014/main" id="{00000000-0008-0000-0300-000007040000}"/>
            </a:ext>
          </a:extLst>
        </xdr:cNvPr>
        <xdr:cNvSpPr>
          <a:spLocks noChangeShapeType="1"/>
        </xdr:cNvSpPr>
      </xdr:nvSpPr>
      <xdr:spPr bwMode="auto">
        <a:xfrm>
          <a:off x="4743450" y="73056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24</xdr:row>
      <xdr:rowOff>0</xdr:rowOff>
    </xdr:from>
    <xdr:to>
      <xdr:col>7</xdr:col>
      <xdr:colOff>0</xdr:colOff>
      <xdr:row>24</xdr:row>
      <xdr:rowOff>0</xdr:rowOff>
    </xdr:to>
    <xdr:sp macro="" textlink="">
      <xdr:nvSpPr>
        <xdr:cNvPr id="1032" name="Line 43">
          <a:extLst>
            <a:ext uri="{FF2B5EF4-FFF2-40B4-BE49-F238E27FC236}">
              <a16:creationId xmlns:a16="http://schemas.microsoft.com/office/drawing/2014/main" id="{00000000-0008-0000-0300-000008040000}"/>
            </a:ext>
          </a:extLst>
        </xdr:cNvPr>
        <xdr:cNvSpPr>
          <a:spLocks noChangeShapeType="1"/>
        </xdr:cNvSpPr>
      </xdr:nvSpPr>
      <xdr:spPr bwMode="auto">
        <a:xfrm>
          <a:off x="4743450" y="62769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26</xdr:row>
      <xdr:rowOff>0</xdr:rowOff>
    </xdr:from>
    <xdr:to>
      <xdr:col>7</xdr:col>
      <xdr:colOff>0</xdr:colOff>
      <xdr:row>26</xdr:row>
      <xdr:rowOff>0</xdr:rowOff>
    </xdr:to>
    <xdr:sp macro="" textlink="">
      <xdr:nvSpPr>
        <xdr:cNvPr id="1033" name="Line 44">
          <a:extLst>
            <a:ext uri="{FF2B5EF4-FFF2-40B4-BE49-F238E27FC236}">
              <a16:creationId xmlns:a16="http://schemas.microsoft.com/office/drawing/2014/main" id="{00000000-0008-0000-0300-000009040000}"/>
            </a:ext>
          </a:extLst>
        </xdr:cNvPr>
        <xdr:cNvSpPr>
          <a:spLocks noChangeShapeType="1"/>
        </xdr:cNvSpPr>
      </xdr:nvSpPr>
      <xdr:spPr bwMode="auto">
        <a:xfrm>
          <a:off x="4743450" y="67913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35</xdr:row>
      <xdr:rowOff>0</xdr:rowOff>
    </xdr:from>
    <xdr:to>
      <xdr:col>7</xdr:col>
      <xdr:colOff>0</xdr:colOff>
      <xdr:row>35</xdr:row>
      <xdr:rowOff>0</xdr:rowOff>
    </xdr:to>
    <xdr:sp macro="" textlink="">
      <xdr:nvSpPr>
        <xdr:cNvPr id="1034" name="Line 1">
          <a:extLst>
            <a:ext uri="{FF2B5EF4-FFF2-40B4-BE49-F238E27FC236}">
              <a16:creationId xmlns:a16="http://schemas.microsoft.com/office/drawing/2014/main" id="{00000000-0008-0000-0300-00000A040000}"/>
            </a:ext>
          </a:extLst>
        </xdr:cNvPr>
        <xdr:cNvSpPr>
          <a:spLocks noChangeShapeType="1"/>
        </xdr:cNvSpPr>
      </xdr:nvSpPr>
      <xdr:spPr bwMode="auto">
        <a:xfrm>
          <a:off x="4743450" y="9258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34</xdr:row>
      <xdr:rowOff>304800</xdr:rowOff>
    </xdr:from>
    <xdr:to>
      <xdr:col>8</xdr:col>
      <xdr:colOff>0</xdr:colOff>
      <xdr:row>34</xdr:row>
      <xdr:rowOff>304800</xdr:rowOff>
    </xdr:to>
    <xdr:sp macro="" textlink="">
      <xdr:nvSpPr>
        <xdr:cNvPr id="1035" name="Line 2">
          <a:extLst>
            <a:ext uri="{FF2B5EF4-FFF2-40B4-BE49-F238E27FC236}">
              <a16:creationId xmlns:a16="http://schemas.microsoft.com/office/drawing/2014/main" id="{00000000-0008-0000-0300-00000B040000}"/>
            </a:ext>
          </a:extLst>
        </xdr:cNvPr>
        <xdr:cNvSpPr>
          <a:spLocks noChangeShapeType="1"/>
        </xdr:cNvSpPr>
      </xdr:nvSpPr>
      <xdr:spPr bwMode="auto">
        <a:xfrm>
          <a:off x="5524500" y="9258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36</xdr:row>
      <xdr:rowOff>304800</xdr:rowOff>
    </xdr:from>
    <xdr:to>
      <xdr:col>8</xdr:col>
      <xdr:colOff>0</xdr:colOff>
      <xdr:row>36</xdr:row>
      <xdr:rowOff>304800</xdr:rowOff>
    </xdr:to>
    <xdr:sp macro="" textlink="">
      <xdr:nvSpPr>
        <xdr:cNvPr id="1036" name="Line 3">
          <a:extLst>
            <a:ext uri="{FF2B5EF4-FFF2-40B4-BE49-F238E27FC236}">
              <a16:creationId xmlns:a16="http://schemas.microsoft.com/office/drawing/2014/main" id="{00000000-0008-0000-0300-00000C040000}"/>
            </a:ext>
          </a:extLst>
        </xdr:cNvPr>
        <xdr:cNvSpPr>
          <a:spLocks noChangeShapeType="1"/>
        </xdr:cNvSpPr>
      </xdr:nvSpPr>
      <xdr:spPr bwMode="auto">
        <a:xfrm>
          <a:off x="5524500" y="97726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40</xdr:row>
      <xdr:rowOff>304800</xdr:rowOff>
    </xdr:from>
    <xdr:to>
      <xdr:col>8</xdr:col>
      <xdr:colOff>0</xdr:colOff>
      <xdr:row>40</xdr:row>
      <xdr:rowOff>304800</xdr:rowOff>
    </xdr:to>
    <xdr:sp macro="" textlink="">
      <xdr:nvSpPr>
        <xdr:cNvPr id="1037" name="Line 4">
          <a:extLst>
            <a:ext uri="{FF2B5EF4-FFF2-40B4-BE49-F238E27FC236}">
              <a16:creationId xmlns:a16="http://schemas.microsoft.com/office/drawing/2014/main" id="{00000000-0008-0000-0300-00000D040000}"/>
            </a:ext>
          </a:extLst>
        </xdr:cNvPr>
        <xdr:cNvSpPr>
          <a:spLocks noChangeShapeType="1"/>
        </xdr:cNvSpPr>
      </xdr:nvSpPr>
      <xdr:spPr bwMode="auto">
        <a:xfrm>
          <a:off x="5524500" y="108013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41</xdr:row>
      <xdr:rowOff>0</xdr:rowOff>
    </xdr:from>
    <xdr:to>
      <xdr:col>7</xdr:col>
      <xdr:colOff>0</xdr:colOff>
      <xdr:row>41</xdr:row>
      <xdr:rowOff>0</xdr:rowOff>
    </xdr:to>
    <xdr:sp macro="" textlink="">
      <xdr:nvSpPr>
        <xdr:cNvPr id="1038" name="Line 5">
          <a:extLst>
            <a:ext uri="{FF2B5EF4-FFF2-40B4-BE49-F238E27FC236}">
              <a16:creationId xmlns:a16="http://schemas.microsoft.com/office/drawing/2014/main" id="{00000000-0008-0000-0300-00000E040000}"/>
            </a:ext>
          </a:extLst>
        </xdr:cNvPr>
        <xdr:cNvSpPr>
          <a:spLocks noChangeShapeType="1"/>
        </xdr:cNvSpPr>
      </xdr:nvSpPr>
      <xdr:spPr bwMode="auto">
        <a:xfrm>
          <a:off x="4743450" y="108013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41</xdr:row>
      <xdr:rowOff>0</xdr:rowOff>
    </xdr:from>
    <xdr:to>
      <xdr:col>7</xdr:col>
      <xdr:colOff>0</xdr:colOff>
      <xdr:row>41</xdr:row>
      <xdr:rowOff>0</xdr:rowOff>
    </xdr:to>
    <xdr:sp macro="" textlink="">
      <xdr:nvSpPr>
        <xdr:cNvPr id="1039" name="Line 17">
          <a:extLst>
            <a:ext uri="{FF2B5EF4-FFF2-40B4-BE49-F238E27FC236}">
              <a16:creationId xmlns:a16="http://schemas.microsoft.com/office/drawing/2014/main" id="{00000000-0008-0000-0300-00000F040000}"/>
            </a:ext>
          </a:extLst>
        </xdr:cNvPr>
        <xdr:cNvSpPr>
          <a:spLocks noChangeShapeType="1"/>
        </xdr:cNvSpPr>
      </xdr:nvSpPr>
      <xdr:spPr bwMode="auto">
        <a:xfrm>
          <a:off x="4743450" y="108013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39</xdr:row>
      <xdr:rowOff>0</xdr:rowOff>
    </xdr:from>
    <xdr:to>
      <xdr:col>7</xdr:col>
      <xdr:colOff>0</xdr:colOff>
      <xdr:row>39</xdr:row>
      <xdr:rowOff>0</xdr:rowOff>
    </xdr:to>
    <xdr:sp macro="" textlink="">
      <xdr:nvSpPr>
        <xdr:cNvPr id="1040" name="Line 18">
          <a:extLst>
            <a:ext uri="{FF2B5EF4-FFF2-40B4-BE49-F238E27FC236}">
              <a16:creationId xmlns:a16="http://schemas.microsoft.com/office/drawing/2014/main" id="{00000000-0008-0000-0300-000010040000}"/>
            </a:ext>
          </a:extLst>
        </xdr:cNvPr>
        <xdr:cNvSpPr>
          <a:spLocks noChangeShapeType="1"/>
        </xdr:cNvSpPr>
      </xdr:nvSpPr>
      <xdr:spPr bwMode="auto">
        <a:xfrm>
          <a:off x="4743450" y="10287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35</xdr:row>
      <xdr:rowOff>0</xdr:rowOff>
    </xdr:from>
    <xdr:to>
      <xdr:col>7</xdr:col>
      <xdr:colOff>0</xdr:colOff>
      <xdr:row>35</xdr:row>
      <xdr:rowOff>0</xdr:rowOff>
    </xdr:to>
    <xdr:sp macro="" textlink="">
      <xdr:nvSpPr>
        <xdr:cNvPr id="1041" name="Line 43">
          <a:extLst>
            <a:ext uri="{FF2B5EF4-FFF2-40B4-BE49-F238E27FC236}">
              <a16:creationId xmlns:a16="http://schemas.microsoft.com/office/drawing/2014/main" id="{00000000-0008-0000-0300-000011040000}"/>
            </a:ext>
          </a:extLst>
        </xdr:cNvPr>
        <xdr:cNvSpPr>
          <a:spLocks noChangeShapeType="1"/>
        </xdr:cNvSpPr>
      </xdr:nvSpPr>
      <xdr:spPr bwMode="auto">
        <a:xfrm>
          <a:off x="4743450" y="9258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37</xdr:row>
      <xdr:rowOff>0</xdr:rowOff>
    </xdr:from>
    <xdr:to>
      <xdr:col>7</xdr:col>
      <xdr:colOff>0</xdr:colOff>
      <xdr:row>37</xdr:row>
      <xdr:rowOff>0</xdr:rowOff>
    </xdr:to>
    <xdr:sp macro="" textlink="">
      <xdr:nvSpPr>
        <xdr:cNvPr id="1042" name="Line 44">
          <a:extLst>
            <a:ext uri="{FF2B5EF4-FFF2-40B4-BE49-F238E27FC236}">
              <a16:creationId xmlns:a16="http://schemas.microsoft.com/office/drawing/2014/main" id="{00000000-0008-0000-0300-000012040000}"/>
            </a:ext>
          </a:extLst>
        </xdr:cNvPr>
        <xdr:cNvSpPr>
          <a:spLocks noChangeShapeType="1"/>
        </xdr:cNvSpPr>
      </xdr:nvSpPr>
      <xdr:spPr bwMode="auto">
        <a:xfrm>
          <a:off x="4743450" y="97726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46</xdr:row>
      <xdr:rowOff>0</xdr:rowOff>
    </xdr:from>
    <xdr:to>
      <xdr:col>7</xdr:col>
      <xdr:colOff>0</xdr:colOff>
      <xdr:row>46</xdr:row>
      <xdr:rowOff>0</xdr:rowOff>
    </xdr:to>
    <xdr:sp macro="" textlink="">
      <xdr:nvSpPr>
        <xdr:cNvPr id="1043" name="Line 1">
          <a:extLst>
            <a:ext uri="{FF2B5EF4-FFF2-40B4-BE49-F238E27FC236}">
              <a16:creationId xmlns:a16="http://schemas.microsoft.com/office/drawing/2014/main" id="{00000000-0008-0000-0300-000013040000}"/>
            </a:ext>
          </a:extLst>
        </xdr:cNvPr>
        <xdr:cNvSpPr>
          <a:spLocks noChangeShapeType="1"/>
        </xdr:cNvSpPr>
      </xdr:nvSpPr>
      <xdr:spPr bwMode="auto">
        <a:xfrm>
          <a:off x="4743450" y="12401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45</xdr:row>
      <xdr:rowOff>304800</xdr:rowOff>
    </xdr:from>
    <xdr:to>
      <xdr:col>8</xdr:col>
      <xdr:colOff>0</xdr:colOff>
      <xdr:row>45</xdr:row>
      <xdr:rowOff>304800</xdr:rowOff>
    </xdr:to>
    <xdr:sp macro="" textlink="">
      <xdr:nvSpPr>
        <xdr:cNvPr id="1044" name="Line 2">
          <a:extLst>
            <a:ext uri="{FF2B5EF4-FFF2-40B4-BE49-F238E27FC236}">
              <a16:creationId xmlns:a16="http://schemas.microsoft.com/office/drawing/2014/main" id="{00000000-0008-0000-0300-000014040000}"/>
            </a:ext>
          </a:extLst>
        </xdr:cNvPr>
        <xdr:cNvSpPr>
          <a:spLocks noChangeShapeType="1"/>
        </xdr:cNvSpPr>
      </xdr:nvSpPr>
      <xdr:spPr bwMode="auto">
        <a:xfrm>
          <a:off x="5524500" y="12401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47</xdr:row>
      <xdr:rowOff>304800</xdr:rowOff>
    </xdr:from>
    <xdr:to>
      <xdr:col>8</xdr:col>
      <xdr:colOff>0</xdr:colOff>
      <xdr:row>47</xdr:row>
      <xdr:rowOff>304800</xdr:rowOff>
    </xdr:to>
    <xdr:sp macro="" textlink="">
      <xdr:nvSpPr>
        <xdr:cNvPr id="1045" name="Line 3">
          <a:extLst>
            <a:ext uri="{FF2B5EF4-FFF2-40B4-BE49-F238E27FC236}">
              <a16:creationId xmlns:a16="http://schemas.microsoft.com/office/drawing/2014/main" id="{00000000-0008-0000-0300-000015040000}"/>
            </a:ext>
          </a:extLst>
        </xdr:cNvPr>
        <xdr:cNvSpPr>
          <a:spLocks noChangeShapeType="1"/>
        </xdr:cNvSpPr>
      </xdr:nvSpPr>
      <xdr:spPr bwMode="auto">
        <a:xfrm>
          <a:off x="5524500" y="12915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8</xdr:col>
      <xdr:colOff>0</xdr:colOff>
      <xdr:row>51</xdr:row>
      <xdr:rowOff>304800</xdr:rowOff>
    </xdr:from>
    <xdr:to>
      <xdr:col>8</xdr:col>
      <xdr:colOff>0</xdr:colOff>
      <xdr:row>51</xdr:row>
      <xdr:rowOff>304800</xdr:rowOff>
    </xdr:to>
    <xdr:sp macro="" textlink="">
      <xdr:nvSpPr>
        <xdr:cNvPr id="1046" name="Line 4">
          <a:extLst>
            <a:ext uri="{FF2B5EF4-FFF2-40B4-BE49-F238E27FC236}">
              <a16:creationId xmlns:a16="http://schemas.microsoft.com/office/drawing/2014/main" id="{00000000-0008-0000-0300-000016040000}"/>
            </a:ext>
          </a:extLst>
        </xdr:cNvPr>
        <xdr:cNvSpPr>
          <a:spLocks noChangeShapeType="1"/>
        </xdr:cNvSpPr>
      </xdr:nvSpPr>
      <xdr:spPr bwMode="auto">
        <a:xfrm>
          <a:off x="5524500" y="13944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52</xdr:row>
      <xdr:rowOff>0</xdr:rowOff>
    </xdr:from>
    <xdr:to>
      <xdr:col>7</xdr:col>
      <xdr:colOff>0</xdr:colOff>
      <xdr:row>52</xdr:row>
      <xdr:rowOff>0</xdr:rowOff>
    </xdr:to>
    <xdr:sp macro="" textlink="">
      <xdr:nvSpPr>
        <xdr:cNvPr id="1047" name="Line 5">
          <a:extLst>
            <a:ext uri="{FF2B5EF4-FFF2-40B4-BE49-F238E27FC236}">
              <a16:creationId xmlns:a16="http://schemas.microsoft.com/office/drawing/2014/main" id="{00000000-0008-0000-0300-000017040000}"/>
            </a:ext>
          </a:extLst>
        </xdr:cNvPr>
        <xdr:cNvSpPr>
          <a:spLocks noChangeShapeType="1"/>
        </xdr:cNvSpPr>
      </xdr:nvSpPr>
      <xdr:spPr bwMode="auto">
        <a:xfrm>
          <a:off x="4743450" y="13944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52</xdr:row>
      <xdr:rowOff>0</xdr:rowOff>
    </xdr:from>
    <xdr:to>
      <xdr:col>7</xdr:col>
      <xdr:colOff>0</xdr:colOff>
      <xdr:row>52</xdr:row>
      <xdr:rowOff>0</xdr:rowOff>
    </xdr:to>
    <xdr:sp macro="" textlink="">
      <xdr:nvSpPr>
        <xdr:cNvPr id="1048" name="Line 17">
          <a:extLst>
            <a:ext uri="{FF2B5EF4-FFF2-40B4-BE49-F238E27FC236}">
              <a16:creationId xmlns:a16="http://schemas.microsoft.com/office/drawing/2014/main" id="{00000000-0008-0000-0300-000018040000}"/>
            </a:ext>
          </a:extLst>
        </xdr:cNvPr>
        <xdr:cNvSpPr>
          <a:spLocks noChangeShapeType="1"/>
        </xdr:cNvSpPr>
      </xdr:nvSpPr>
      <xdr:spPr bwMode="auto">
        <a:xfrm>
          <a:off x="4743450" y="13944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50</xdr:row>
      <xdr:rowOff>0</xdr:rowOff>
    </xdr:from>
    <xdr:to>
      <xdr:col>7</xdr:col>
      <xdr:colOff>0</xdr:colOff>
      <xdr:row>50</xdr:row>
      <xdr:rowOff>0</xdr:rowOff>
    </xdr:to>
    <xdr:sp macro="" textlink="">
      <xdr:nvSpPr>
        <xdr:cNvPr id="1049" name="Line 18">
          <a:extLst>
            <a:ext uri="{FF2B5EF4-FFF2-40B4-BE49-F238E27FC236}">
              <a16:creationId xmlns:a16="http://schemas.microsoft.com/office/drawing/2014/main" id="{00000000-0008-0000-0300-000019040000}"/>
            </a:ext>
          </a:extLst>
        </xdr:cNvPr>
        <xdr:cNvSpPr>
          <a:spLocks noChangeShapeType="1"/>
        </xdr:cNvSpPr>
      </xdr:nvSpPr>
      <xdr:spPr bwMode="auto">
        <a:xfrm>
          <a:off x="4743450" y="134302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46</xdr:row>
      <xdr:rowOff>0</xdr:rowOff>
    </xdr:from>
    <xdr:to>
      <xdr:col>7</xdr:col>
      <xdr:colOff>0</xdr:colOff>
      <xdr:row>46</xdr:row>
      <xdr:rowOff>0</xdr:rowOff>
    </xdr:to>
    <xdr:sp macro="" textlink="">
      <xdr:nvSpPr>
        <xdr:cNvPr id="1050" name="Line 43">
          <a:extLst>
            <a:ext uri="{FF2B5EF4-FFF2-40B4-BE49-F238E27FC236}">
              <a16:creationId xmlns:a16="http://schemas.microsoft.com/office/drawing/2014/main" id="{00000000-0008-0000-0300-00001A040000}"/>
            </a:ext>
          </a:extLst>
        </xdr:cNvPr>
        <xdr:cNvSpPr>
          <a:spLocks noChangeShapeType="1"/>
        </xdr:cNvSpPr>
      </xdr:nvSpPr>
      <xdr:spPr bwMode="auto">
        <a:xfrm>
          <a:off x="4743450" y="12401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48</xdr:row>
      <xdr:rowOff>0</xdr:rowOff>
    </xdr:from>
    <xdr:to>
      <xdr:col>7</xdr:col>
      <xdr:colOff>0</xdr:colOff>
      <xdr:row>48</xdr:row>
      <xdr:rowOff>0</xdr:rowOff>
    </xdr:to>
    <xdr:sp macro="" textlink="">
      <xdr:nvSpPr>
        <xdr:cNvPr id="1051" name="Line 44">
          <a:extLst>
            <a:ext uri="{FF2B5EF4-FFF2-40B4-BE49-F238E27FC236}">
              <a16:creationId xmlns:a16="http://schemas.microsoft.com/office/drawing/2014/main" id="{00000000-0008-0000-0300-00001B040000}"/>
            </a:ext>
          </a:extLst>
        </xdr:cNvPr>
        <xdr:cNvSpPr>
          <a:spLocks noChangeShapeType="1"/>
        </xdr:cNvSpPr>
      </xdr:nvSpPr>
      <xdr:spPr bwMode="auto">
        <a:xfrm>
          <a:off x="4743450" y="12915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3.xml><?xml version="1.0" encoding="utf-8"?>
<xdr:wsDr xmlns:xdr="http://schemas.openxmlformats.org/drawingml/2006/spreadsheetDrawing" xmlns:a="http://schemas.openxmlformats.org/drawingml/2006/main">
  <xdr:oneCellAnchor>
    <xdr:from>
      <xdr:col>0</xdr:col>
      <xdr:colOff>0</xdr:colOff>
      <xdr:row>0</xdr:row>
      <xdr:rowOff>0</xdr:rowOff>
    </xdr:from>
    <xdr:ext cx="1736192" cy="268247"/>
    <xdr:pic>
      <xdr:nvPicPr>
        <xdr:cNvPr id="2" name="Рисунок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0" y="0"/>
          <a:ext cx="1736192" cy="268247"/>
        </a:xfrm>
        <a:prstGeom prst="rect">
          <a:avLst/>
        </a:prstGeom>
      </xdr:spPr>
    </xdr:pic>
    <xdr:clientData fPrintsWithSheet="0"/>
  </xdr:oneCellAnchor>
</xdr:wsDr>
</file>

<file path=xl/drawings/drawing4.xml><?xml version="1.0" encoding="utf-8"?>
<xdr:wsDr xmlns:xdr="http://schemas.openxmlformats.org/drawingml/2006/spreadsheetDrawing" xmlns:a="http://schemas.openxmlformats.org/drawingml/2006/main">
  <xdr:twoCellAnchor>
    <xdr:from>
      <xdr:col>7</xdr:col>
      <xdr:colOff>0</xdr:colOff>
      <xdr:row>11</xdr:row>
      <xdr:rowOff>0</xdr:rowOff>
    </xdr:from>
    <xdr:to>
      <xdr:col>7</xdr:col>
      <xdr:colOff>0</xdr:colOff>
      <xdr:row>11</xdr:row>
      <xdr:rowOff>0</xdr:rowOff>
    </xdr:to>
    <xdr:sp macro="" textlink="">
      <xdr:nvSpPr>
        <xdr:cNvPr id="2" name="Line 1">
          <a:extLst>
            <a:ext uri="{FF2B5EF4-FFF2-40B4-BE49-F238E27FC236}">
              <a16:creationId xmlns:a16="http://schemas.microsoft.com/office/drawing/2014/main" id="{00000000-0008-0000-0500-000002000000}"/>
            </a:ext>
          </a:extLst>
        </xdr:cNvPr>
        <xdr:cNvSpPr>
          <a:spLocks noChangeShapeType="1"/>
        </xdr:cNvSpPr>
      </xdr:nvSpPr>
      <xdr:spPr bwMode="auto">
        <a:xfrm>
          <a:off x="4743450" y="29051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10</xdr:row>
      <xdr:rowOff>304800</xdr:rowOff>
    </xdr:from>
    <xdr:to>
      <xdr:col>9</xdr:col>
      <xdr:colOff>0</xdr:colOff>
      <xdr:row>10</xdr:row>
      <xdr:rowOff>304800</xdr:rowOff>
    </xdr:to>
    <xdr:sp macro="" textlink="">
      <xdr:nvSpPr>
        <xdr:cNvPr id="3" name="Line 2">
          <a:extLst>
            <a:ext uri="{FF2B5EF4-FFF2-40B4-BE49-F238E27FC236}">
              <a16:creationId xmlns:a16="http://schemas.microsoft.com/office/drawing/2014/main" id="{00000000-0008-0000-0500-000003000000}"/>
            </a:ext>
          </a:extLst>
        </xdr:cNvPr>
        <xdr:cNvSpPr>
          <a:spLocks noChangeShapeType="1"/>
        </xdr:cNvSpPr>
      </xdr:nvSpPr>
      <xdr:spPr bwMode="auto">
        <a:xfrm>
          <a:off x="5524500" y="29051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12</xdr:row>
      <xdr:rowOff>304800</xdr:rowOff>
    </xdr:from>
    <xdr:to>
      <xdr:col>9</xdr:col>
      <xdr:colOff>0</xdr:colOff>
      <xdr:row>12</xdr:row>
      <xdr:rowOff>304800</xdr:rowOff>
    </xdr:to>
    <xdr:sp macro="" textlink="">
      <xdr:nvSpPr>
        <xdr:cNvPr id="4" name="Line 3">
          <a:extLst>
            <a:ext uri="{FF2B5EF4-FFF2-40B4-BE49-F238E27FC236}">
              <a16:creationId xmlns:a16="http://schemas.microsoft.com/office/drawing/2014/main" id="{00000000-0008-0000-0500-000004000000}"/>
            </a:ext>
          </a:extLst>
        </xdr:cNvPr>
        <xdr:cNvSpPr>
          <a:spLocks noChangeShapeType="1"/>
        </xdr:cNvSpPr>
      </xdr:nvSpPr>
      <xdr:spPr bwMode="auto">
        <a:xfrm>
          <a:off x="5524500" y="34194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18</xdr:row>
      <xdr:rowOff>304800</xdr:rowOff>
    </xdr:from>
    <xdr:to>
      <xdr:col>9</xdr:col>
      <xdr:colOff>0</xdr:colOff>
      <xdr:row>18</xdr:row>
      <xdr:rowOff>304800</xdr:rowOff>
    </xdr:to>
    <xdr:sp macro="" textlink="">
      <xdr:nvSpPr>
        <xdr:cNvPr id="5" name="Line 4">
          <a:extLst>
            <a:ext uri="{FF2B5EF4-FFF2-40B4-BE49-F238E27FC236}">
              <a16:creationId xmlns:a16="http://schemas.microsoft.com/office/drawing/2014/main" id="{00000000-0008-0000-0500-000005000000}"/>
            </a:ext>
          </a:extLst>
        </xdr:cNvPr>
        <xdr:cNvSpPr>
          <a:spLocks noChangeShapeType="1"/>
        </xdr:cNvSpPr>
      </xdr:nvSpPr>
      <xdr:spPr bwMode="auto">
        <a:xfrm>
          <a:off x="5524500" y="4448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19</xdr:row>
      <xdr:rowOff>0</xdr:rowOff>
    </xdr:from>
    <xdr:to>
      <xdr:col>7</xdr:col>
      <xdr:colOff>0</xdr:colOff>
      <xdr:row>19</xdr:row>
      <xdr:rowOff>0</xdr:rowOff>
    </xdr:to>
    <xdr:sp macro="" textlink="">
      <xdr:nvSpPr>
        <xdr:cNvPr id="6" name="Line 5">
          <a:extLst>
            <a:ext uri="{FF2B5EF4-FFF2-40B4-BE49-F238E27FC236}">
              <a16:creationId xmlns:a16="http://schemas.microsoft.com/office/drawing/2014/main" id="{00000000-0008-0000-0500-000006000000}"/>
            </a:ext>
          </a:extLst>
        </xdr:cNvPr>
        <xdr:cNvSpPr>
          <a:spLocks noChangeShapeType="1"/>
        </xdr:cNvSpPr>
      </xdr:nvSpPr>
      <xdr:spPr bwMode="auto">
        <a:xfrm>
          <a:off x="4743450" y="4448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21</xdr:row>
      <xdr:rowOff>0</xdr:rowOff>
    </xdr:from>
    <xdr:to>
      <xdr:col>9</xdr:col>
      <xdr:colOff>0</xdr:colOff>
      <xdr:row>21</xdr:row>
      <xdr:rowOff>0</xdr:rowOff>
    </xdr:to>
    <xdr:sp macro="" textlink="">
      <xdr:nvSpPr>
        <xdr:cNvPr id="7" name="Line 6">
          <a:extLst>
            <a:ext uri="{FF2B5EF4-FFF2-40B4-BE49-F238E27FC236}">
              <a16:creationId xmlns:a16="http://schemas.microsoft.com/office/drawing/2014/main" id="{00000000-0008-0000-0500-000007000000}"/>
            </a:ext>
          </a:extLst>
        </xdr:cNvPr>
        <xdr:cNvSpPr>
          <a:spLocks noChangeShapeType="1"/>
        </xdr:cNvSpPr>
      </xdr:nvSpPr>
      <xdr:spPr bwMode="auto">
        <a:xfrm>
          <a:off x="5524500" y="48196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21</xdr:row>
      <xdr:rowOff>0</xdr:rowOff>
    </xdr:from>
    <xdr:to>
      <xdr:col>9</xdr:col>
      <xdr:colOff>0</xdr:colOff>
      <xdr:row>21</xdr:row>
      <xdr:rowOff>0</xdr:rowOff>
    </xdr:to>
    <xdr:sp macro="" textlink="">
      <xdr:nvSpPr>
        <xdr:cNvPr id="8" name="Line 7">
          <a:extLst>
            <a:ext uri="{FF2B5EF4-FFF2-40B4-BE49-F238E27FC236}">
              <a16:creationId xmlns:a16="http://schemas.microsoft.com/office/drawing/2014/main" id="{00000000-0008-0000-0500-000008000000}"/>
            </a:ext>
          </a:extLst>
        </xdr:cNvPr>
        <xdr:cNvSpPr>
          <a:spLocks noChangeShapeType="1"/>
        </xdr:cNvSpPr>
      </xdr:nvSpPr>
      <xdr:spPr bwMode="auto">
        <a:xfrm>
          <a:off x="5524500" y="48196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21</xdr:row>
      <xdr:rowOff>0</xdr:rowOff>
    </xdr:from>
    <xdr:to>
      <xdr:col>9</xdr:col>
      <xdr:colOff>0</xdr:colOff>
      <xdr:row>21</xdr:row>
      <xdr:rowOff>0</xdr:rowOff>
    </xdr:to>
    <xdr:sp macro="" textlink="">
      <xdr:nvSpPr>
        <xdr:cNvPr id="9" name="Line 8">
          <a:extLst>
            <a:ext uri="{FF2B5EF4-FFF2-40B4-BE49-F238E27FC236}">
              <a16:creationId xmlns:a16="http://schemas.microsoft.com/office/drawing/2014/main" id="{00000000-0008-0000-0500-000009000000}"/>
            </a:ext>
          </a:extLst>
        </xdr:cNvPr>
        <xdr:cNvSpPr>
          <a:spLocks noChangeShapeType="1"/>
        </xdr:cNvSpPr>
      </xdr:nvSpPr>
      <xdr:spPr bwMode="auto">
        <a:xfrm>
          <a:off x="5524500" y="48196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21</xdr:row>
      <xdr:rowOff>0</xdr:rowOff>
    </xdr:from>
    <xdr:to>
      <xdr:col>9</xdr:col>
      <xdr:colOff>0</xdr:colOff>
      <xdr:row>21</xdr:row>
      <xdr:rowOff>0</xdr:rowOff>
    </xdr:to>
    <xdr:sp macro="" textlink="">
      <xdr:nvSpPr>
        <xdr:cNvPr id="10" name="Line 9">
          <a:extLst>
            <a:ext uri="{FF2B5EF4-FFF2-40B4-BE49-F238E27FC236}">
              <a16:creationId xmlns:a16="http://schemas.microsoft.com/office/drawing/2014/main" id="{00000000-0008-0000-0500-00000A000000}"/>
            </a:ext>
          </a:extLst>
        </xdr:cNvPr>
        <xdr:cNvSpPr>
          <a:spLocks noChangeShapeType="1"/>
        </xdr:cNvSpPr>
      </xdr:nvSpPr>
      <xdr:spPr bwMode="auto">
        <a:xfrm>
          <a:off x="5524500" y="48196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21</xdr:row>
      <xdr:rowOff>0</xdr:rowOff>
    </xdr:from>
    <xdr:to>
      <xdr:col>9</xdr:col>
      <xdr:colOff>0</xdr:colOff>
      <xdr:row>21</xdr:row>
      <xdr:rowOff>0</xdr:rowOff>
    </xdr:to>
    <xdr:sp macro="" textlink="">
      <xdr:nvSpPr>
        <xdr:cNvPr id="11" name="Line 10">
          <a:extLst>
            <a:ext uri="{FF2B5EF4-FFF2-40B4-BE49-F238E27FC236}">
              <a16:creationId xmlns:a16="http://schemas.microsoft.com/office/drawing/2014/main" id="{00000000-0008-0000-0500-00000B000000}"/>
            </a:ext>
          </a:extLst>
        </xdr:cNvPr>
        <xdr:cNvSpPr>
          <a:spLocks noChangeShapeType="1"/>
        </xdr:cNvSpPr>
      </xdr:nvSpPr>
      <xdr:spPr bwMode="auto">
        <a:xfrm>
          <a:off x="5524500" y="48196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21</xdr:row>
      <xdr:rowOff>0</xdr:rowOff>
    </xdr:from>
    <xdr:to>
      <xdr:col>9</xdr:col>
      <xdr:colOff>0</xdr:colOff>
      <xdr:row>21</xdr:row>
      <xdr:rowOff>0</xdr:rowOff>
    </xdr:to>
    <xdr:sp macro="" textlink="">
      <xdr:nvSpPr>
        <xdr:cNvPr id="12" name="Line 11">
          <a:extLst>
            <a:ext uri="{FF2B5EF4-FFF2-40B4-BE49-F238E27FC236}">
              <a16:creationId xmlns:a16="http://schemas.microsoft.com/office/drawing/2014/main" id="{00000000-0008-0000-0500-00000C000000}"/>
            </a:ext>
          </a:extLst>
        </xdr:cNvPr>
        <xdr:cNvSpPr>
          <a:spLocks noChangeShapeType="1"/>
        </xdr:cNvSpPr>
      </xdr:nvSpPr>
      <xdr:spPr bwMode="auto">
        <a:xfrm>
          <a:off x="5524500" y="48196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21</xdr:row>
      <xdr:rowOff>0</xdr:rowOff>
    </xdr:from>
    <xdr:to>
      <xdr:col>9</xdr:col>
      <xdr:colOff>0</xdr:colOff>
      <xdr:row>21</xdr:row>
      <xdr:rowOff>0</xdr:rowOff>
    </xdr:to>
    <xdr:sp macro="" textlink="">
      <xdr:nvSpPr>
        <xdr:cNvPr id="13" name="Line 12">
          <a:extLst>
            <a:ext uri="{FF2B5EF4-FFF2-40B4-BE49-F238E27FC236}">
              <a16:creationId xmlns:a16="http://schemas.microsoft.com/office/drawing/2014/main" id="{00000000-0008-0000-0500-00000D000000}"/>
            </a:ext>
          </a:extLst>
        </xdr:cNvPr>
        <xdr:cNvSpPr>
          <a:spLocks noChangeShapeType="1"/>
        </xdr:cNvSpPr>
      </xdr:nvSpPr>
      <xdr:spPr bwMode="auto">
        <a:xfrm>
          <a:off x="5524500" y="48196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21</xdr:row>
      <xdr:rowOff>0</xdr:rowOff>
    </xdr:from>
    <xdr:to>
      <xdr:col>9</xdr:col>
      <xdr:colOff>0</xdr:colOff>
      <xdr:row>21</xdr:row>
      <xdr:rowOff>0</xdr:rowOff>
    </xdr:to>
    <xdr:sp macro="" textlink="">
      <xdr:nvSpPr>
        <xdr:cNvPr id="14" name="Line 13">
          <a:extLst>
            <a:ext uri="{FF2B5EF4-FFF2-40B4-BE49-F238E27FC236}">
              <a16:creationId xmlns:a16="http://schemas.microsoft.com/office/drawing/2014/main" id="{00000000-0008-0000-0500-00000E000000}"/>
            </a:ext>
          </a:extLst>
        </xdr:cNvPr>
        <xdr:cNvSpPr>
          <a:spLocks noChangeShapeType="1"/>
        </xdr:cNvSpPr>
      </xdr:nvSpPr>
      <xdr:spPr bwMode="auto">
        <a:xfrm>
          <a:off x="5524500" y="48196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21</xdr:row>
      <xdr:rowOff>304800</xdr:rowOff>
    </xdr:from>
    <xdr:to>
      <xdr:col>9</xdr:col>
      <xdr:colOff>0</xdr:colOff>
      <xdr:row>21</xdr:row>
      <xdr:rowOff>304800</xdr:rowOff>
    </xdr:to>
    <xdr:sp macro="" textlink="">
      <xdr:nvSpPr>
        <xdr:cNvPr id="15" name="Line 14">
          <a:extLst>
            <a:ext uri="{FF2B5EF4-FFF2-40B4-BE49-F238E27FC236}">
              <a16:creationId xmlns:a16="http://schemas.microsoft.com/office/drawing/2014/main" id="{00000000-0008-0000-0500-00000F000000}"/>
            </a:ext>
          </a:extLst>
        </xdr:cNvPr>
        <xdr:cNvSpPr>
          <a:spLocks noChangeShapeType="1"/>
        </xdr:cNvSpPr>
      </xdr:nvSpPr>
      <xdr:spPr bwMode="auto">
        <a:xfrm>
          <a:off x="5524500" y="50101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21</xdr:row>
      <xdr:rowOff>0</xdr:rowOff>
    </xdr:from>
    <xdr:to>
      <xdr:col>9</xdr:col>
      <xdr:colOff>0</xdr:colOff>
      <xdr:row>21</xdr:row>
      <xdr:rowOff>0</xdr:rowOff>
    </xdr:to>
    <xdr:sp macro="" textlink="">
      <xdr:nvSpPr>
        <xdr:cNvPr id="16" name="Line 15">
          <a:extLst>
            <a:ext uri="{FF2B5EF4-FFF2-40B4-BE49-F238E27FC236}">
              <a16:creationId xmlns:a16="http://schemas.microsoft.com/office/drawing/2014/main" id="{00000000-0008-0000-0500-000010000000}"/>
            </a:ext>
          </a:extLst>
        </xdr:cNvPr>
        <xdr:cNvSpPr>
          <a:spLocks noChangeShapeType="1"/>
        </xdr:cNvSpPr>
      </xdr:nvSpPr>
      <xdr:spPr bwMode="auto">
        <a:xfrm>
          <a:off x="5524500" y="48196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21</xdr:row>
      <xdr:rowOff>0</xdr:rowOff>
    </xdr:from>
    <xdr:to>
      <xdr:col>9</xdr:col>
      <xdr:colOff>0</xdr:colOff>
      <xdr:row>21</xdr:row>
      <xdr:rowOff>0</xdr:rowOff>
    </xdr:to>
    <xdr:sp macro="" textlink="">
      <xdr:nvSpPr>
        <xdr:cNvPr id="17" name="Line 16">
          <a:extLst>
            <a:ext uri="{FF2B5EF4-FFF2-40B4-BE49-F238E27FC236}">
              <a16:creationId xmlns:a16="http://schemas.microsoft.com/office/drawing/2014/main" id="{00000000-0008-0000-0500-000011000000}"/>
            </a:ext>
          </a:extLst>
        </xdr:cNvPr>
        <xdr:cNvSpPr>
          <a:spLocks noChangeShapeType="1"/>
        </xdr:cNvSpPr>
      </xdr:nvSpPr>
      <xdr:spPr bwMode="auto">
        <a:xfrm>
          <a:off x="5524500" y="48196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19</xdr:row>
      <xdr:rowOff>0</xdr:rowOff>
    </xdr:from>
    <xdr:to>
      <xdr:col>7</xdr:col>
      <xdr:colOff>0</xdr:colOff>
      <xdr:row>19</xdr:row>
      <xdr:rowOff>0</xdr:rowOff>
    </xdr:to>
    <xdr:sp macro="" textlink="">
      <xdr:nvSpPr>
        <xdr:cNvPr id="18" name="Line 17">
          <a:extLst>
            <a:ext uri="{FF2B5EF4-FFF2-40B4-BE49-F238E27FC236}">
              <a16:creationId xmlns:a16="http://schemas.microsoft.com/office/drawing/2014/main" id="{00000000-0008-0000-0500-000012000000}"/>
            </a:ext>
          </a:extLst>
        </xdr:cNvPr>
        <xdr:cNvSpPr>
          <a:spLocks noChangeShapeType="1"/>
        </xdr:cNvSpPr>
      </xdr:nvSpPr>
      <xdr:spPr bwMode="auto">
        <a:xfrm>
          <a:off x="4743450" y="4448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15</xdr:row>
      <xdr:rowOff>0</xdr:rowOff>
    </xdr:from>
    <xdr:to>
      <xdr:col>7</xdr:col>
      <xdr:colOff>0</xdr:colOff>
      <xdr:row>15</xdr:row>
      <xdr:rowOff>0</xdr:rowOff>
    </xdr:to>
    <xdr:sp macro="" textlink="">
      <xdr:nvSpPr>
        <xdr:cNvPr id="19" name="Line 18">
          <a:extLst>
            <a:ext uri="{FF2B5EF4-FFF2-40B4-BE49-F238E27FC236}">
              <a16:creationId xmlns:a16="http://schemas.microsoft.com/office/drawing/2014/main" id="{00000000-0008-0000-0500-000013000000}"/>
            </a:ext>
          </a:extLst>
        </xdr:cNvPr>
        <xdr:cNvSpPr>
          <a:spLocks noChangeShapeType="1"/>
        </xdr:cNvSpPr>
      </xdr:nvSpPr>
      <xdr:spPr bwMode="auto">
        <a:xfrm>
          <a:off x="4743450" y="39338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21</xdr:row>
      <xdr:rowOff>0</xdr:rowOff>
    </xdr:from>
    <xdr:to>
      <xdr:col>9</xdr:col>
      <xdr:colOff>0</xdr:colOff>
      <xdr:row>21</xdr:row>
      <xdr:rowOff>0</xdr:rowOff>
    </xdr:to>
    <xdr:sp macro="" textlink="">
      <xdr:nvSpPr>
        <xdr:cNvPr id="20" name="Line 19">
          <a:extLst>
            <a:ext uri="{FF2B5EF4-FFF2-40B4-BE49-F238E27FC236}">
              <a16:creationId xmlns:a16="http://schemas.microsoft.com/office/drawing/2014/main" id="{00000000-0008-0000-0500-000014000000}"/>
            </a:ext>
          </a:extLst>
        </xdr:cNvPr>
        <xdr:cNvSpPr>
          <a:spLocks noChangeShapeType="1"/>
        </xdr:cNvSpPr>
      </xdr:nvSpPr>
      <xdr:spPr bwMode="auto">
        <a:xfrm>
          <a:off x="5524500" y="48196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21</xdr:row>
      <xdr:rowOff>0</xdr:rowOff>
    </xdr:from>
    <xdr:to>
      <xdr:col>9</xdr:col>
      <xdr:colOff>0</xdr:colOff>
      <xdr:row>21</xdr:row>
      <xdr:rowOff>0</xdr:rowOff>
    </xdr:to>
    <xdr:sp macro="" textlink="">
      <xdr:nvSpPr>
        <xdr:cNvPr id="21" name="Line 20">
          <a:extLst>
            <a:ext uri="{FF2B5EF4-FFF2-40B4-BE49-F238E27FC236}">
              <a16:creationId xmlns:a16="http://schemas.microsoft.com/office/drawing/2014/main" id="{00000000-0008-0000-0500-000015000000}"/>
            </a:ext>
          </a:extLst>
        </xdr:cNvPr>
        <xdr:cNvSpPr>
          <a:spLocks noChangeShapeType="1"/>
        </xdr:cNvSpPr>
      </xdr:nvSpPr>
      <xdr:spPr bwMode="auto">
        <a:xfrm>
          <a:off x="5524500" y="48196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21</xdr:row>
      <xdr:rowOff>0</xdr:rowOff>
    </xdr:from>
    <xdr:to>
      <xdr:col>9</xdr:col>
      <xdr:colOff>0</xdr:colOff>
      <xdr:row>21</xdr:row>
      <xdr:rowOff>0</xdr:rowOff>
    </xdr:to>
    <xdr:sp macro="" textlink="">
      <xdr:nvSpPr>
        <xdr:cNvPr id="22" name="Line 21">
          <a:extLst>
            <a:ext uri="{FF2B5EF4-FFF2-40B4-BE49-F238E27FC236}">
              <a16:creationId xmlns:a16="http://schemas.microsoft.com/office/drawing/2014/main" id="{00000000-0008-0000-0500-000016000000}"/>
            </a:ext>
          </a:extLst>
        </xdr:cNvPr>
        <xdr:cNvSpPr>
          <a:spLocks noChangeShapeType="1"/>
        </xdr:cNvSpPr>
      </xdr:nvSpPr>
      <xdr:spPr bwMode="auto">
        <a:xfrm>
          <a:off x="5524500" y="48196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21</xdr:row>
      <xdr:rowOff>0</xdr:rowOff>
    </xdr:from>
    <xdr:to>
      <xdr:col>9</xdr:col>
      <xdr:colOff>0</xdr:colOff>
      <xdr:row>21</xdr:row>
      <xdr:rowOff>0</xdr:rowOff>
    </xdr:to>
    <xdr:sp macro="" textlink="">
      <xdr:nvSpPr>
        <xdr:cNvPr id="23" name="Line 22">
          <a:extLst>
            <a:ext uri="{FF2B5EF4-FFF2-40B4-BE49-F238E27FC236}">
              <a16:creationId xmlns:a16="http://schemas.microsoft.com/office/drawing/2014/main" id="{00000000-0008-0000-0500-000017000000}"/>
            </a:ext>
          </a:extLst>
        </xdr:cNvPr>
        <xdr:cNvSpPr>
          <a:spLocks noChangeShapeType="1"/>
        </xdr:cNvSpPr>
      </xdr:nvSpPr>
      <xdr:spPr bwMode="auto">
        <a:xfrm>
          <a:off x="5524500" y="48196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21</xdr:row>
      <xdr:rowOff>0</xdr:rowOff>
    </xdr:from>
    <xdr:to>
      <xdr:col>9</xdr:col>
      <xdr:colOff>0</xdr:colOff>
      <xdr:row>21</xdr:row>
      <xdr:rowOff>0</xdr:rowOff>
    </xdr:to>
    <xdr:sp macro="" textlink="">
      <xdr:nvSpPr>
        <xdr:cNvPr id="24" name="Line 23">
          <a:extLst>
            <a:ext uri="{FF2B5EF4-FFF2-40B4-BE49-F238E27FC236}">
              <a16:creationId xmlns:a16="http://schemas.microsoft.com/office/drawing/2014/main" id="{00000000-0008-0000-0500-000018000000}"/>
            </a:ext>
          </a:extLst>
        </xdr:cNvPr>
        <xdr:cNvSpPr>
          <a:spLocks noChangeShapeType="1"/>
        </xdr:cNvSpPr>
      </xdr:nvSpPr>
      <xdr:spPr bwMode="auto">
        <a:xfrm>
          <a:off x="5524500" y="48196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21</xdr:row>
      <xdr:rowOff>0</xdr:rowOff>
    </xdr:from>
    <xdr:to>
      <xdr:col>9</xdr:col>
      <xdr:colOff>0</xdr:colOff>
      <xdr:row>21</xdr:row>
      <xdr:rowOff>0</xdr:rowOff>
    </xdr:to>
    <xdr:sp macro="" textlink="">
      <xdr:nvSpPr>
        <xdr:cNvPr id="25" name="Line 24">
          <a:extLst>
            <a:ext uri="{FF2B5EF4-FFF2-40B4-BE49-F238E27FC236}">
              <a16:creationId xmlns:a16="http://schemas.microsoft.com/office/drawing/2014/main" id="{00000000-0008-0000-0500-000019000000}"/>
            </a:ext>
          </a:extLst>
        </xdr:cNvPr>
        <xdr:cNvSpPr>
          <a:spLocks noChangeShapeType="1"/>
        </xdr:cNvSpPr>
      </xdr:nvSpPr>
      <xdr:spPr bwMode="auto">
        <a:xfrm>
          <a:off x="5524500" y="48196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118</xdr:row>
      <xdr:rowOff>0</xdr:rowOff>
    </xdr:from>
    <xdr:to>
      <xdr:col>5</xdr:col>
      <xdr:colOff>0</xdr:colOff>
      <xdr:row>118</xdr:row>
      <xdr:rowOff>0</xdr:rowOff>
    </xdr:to>
    <xdr:sp macro="" textlink="">
      <xdr:nvSpPr>
        <xdr:cNvPr id="26" name="Line 25">
          <a:extLst>
            <a:ext uri="{FF2B5EF4-FFF2-40B4-BE49-F238E27FC236}">
              <a16:creationId xmlns:a16="http://schemas.microsoft.com/office/drawing/2014/main" id="{00000000-0008-0000-0500-00001A000000}"/>
            </a:ext>
          </a:extLst>
        </xdr:cNvPr>
        <xdr:cNvSpPr>
          <a:spLocks noChangeShapeType="1"/>
        </xdr:cNvSpPr>
      </xdr:nvSpPr>
      <xdr:spPr bwMode="auto">
        <a:xfrm>
          <a:off x="2943225" y="15325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118</xdr:row>
      <xdr:rowOff>0</xdr:rowOff>
    </xdr:from>
    <xdr:to>
      <xdr:col>5</xdr:col>
      <xdr:colOff>0</xdr:colOff>
      <xdr:row>118</xdr:row>
      <xdr:rowOff>0</xdr:rowOff>
    </xdr:to>
    <xdr:sp macro="" textlink="">
      <xdr:nvSpPr>
        <xdr:cNvPr id="27" name="Line 26">
          <a:extLst>
            <a:ext uri="{FF2B5EF4-FFF2-40B4-BE49-F238E27FC236}">
              <a16:creationId xmlns:a16="http://schemas.microsoft.com/office/drawing/2014/main" id="{00000000-0008-0000-0500-00001B000000}"/>
            </a:ext>
          </a:extLst>
        </xdr:cNvPr>
        <xdr:cNvSpPr>
          <a:spLocks noChangeShapeType="1"/>
        </xdr:cNvSpPr>
      </xdr:nvSpPr>
      <xdr:spPr bwMode="auto">
        <a:xfrm>
          <a:off x="2943225" y="15325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118</xdr:row>
      <xdr:rowOff>0</xdr:rowOff>
    </xdr:from>
    <xdr:to>
      <xdr:col>5</xdr:col>
      <xdr:colOff>0</xdr:colOff>
      <xdr:row>118</xdr:row>
      <xdr:rowOff>0</xdr:rowOff>
    </xdr:to>
    <xdr:sp macro="" textlink="">
      <xdr:nvSpPr>
        <xdr:cNvPr id="28" name="Line 27">
          <a:extLst>
            <a:ext uri="{FF2B5EF4-FFF2-40B4-BE49-F238E27FC236}">
              <a16:creationId xmlns:a16="http://schemas.microsoft.com/office/drawing/2014/main" id="{00000000-0008-0000-0500-00001C000000}"/>
            </a:ext>
          </a:extLst>
        </xdr:cNvPr>
        <xdr:cNvSpPr>
          <a:spLocks noChangeShapeType="1"/>
        </xdr:cNvSpPr>
      </xdr:nvSpPr>
      <xdr:spPr bwMode="auto">
        <a:xfrm>
          <a:off x="2943225" y="15325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118</xdr:row>
      <xdr:rowOff>0</xdr:rowOff>
    </xdr:from>
    <xdr:to>
      <xdr:col>5</xdr:col>
      <xdr:colOff>0</xdr:colOff>
      <xdr:row>118</xdr:row>
      <xdr:rowOff>0</xdr:rowOff>
    </xdr:to>
    <xdr:sp macro="" textlink="">
      <xdr:nvSpPr>
        <xdr:cNvPr id="29" name="Line 29">
          <a:extLst>
            <a:ext uri="{FF2B5EF4-FFF2-40B4-BE49-F238E27FC236}">
              <a16:creationId xmlns:a16="http://schemas.microsoft.com/office/drawing/2014/main" id="{00000000-0008-0000-0500-00001D000000}"/>
            </a:ext>
          </a:extLst>
        </xdr:cNvPr>
        <xdr:cNvSpPr>
          <a:spLocks noChangeShapeType="1"/>
        </xdr:cNvSpPr>
      </xdr:nvSpPr>
      <xdr:spPr bwMode="auto">
        <a:xfrm>
          <a:off x="2943225" y="15325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118</xdr:row>
      <xdr:rowOff>0</xdr:rowOff>
    </xdr:from>
    <xdr:to>
      <xdr:col>5</xdr:col>
      <xdr:colOff>0</xdr:colOff>
      <xdr:row>118</xdr:row>
      <xdr:rowOff>0</xdr:rowOff>
    </xdr:to>
    <xdr:sp macro="" textlink="">
      <xdr:nvSpPr>
        <xdr:cNvPr id="30" name="Line 30">
          <a:extLst>
            <a:ext uri="{FF2B5EF4-FFF2-40B4-BE49-F238E27FC236}">
              <a16:creationId xmlns:a16="http://schemas.microsoft.com/office/drawing/2014/main" id="{00000000-0008-0000-0500-00001E000000}"/>
            </a:ext>
          </a:extLst>
        </xdr:cNvPr>
        <xdr:cNvSpPr>
          <a:spLocks noChangeShapeType="1"/>
        </xdr:cNvSpPr>
      </xdr:nvSpPr>
      <xdr:spPr bwMode="auto">
        <a:xfrm>
          <a:off x="2943225" y="15325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118</xdr:row>
      <xdr:rowOff>0</xdr:rowOff>
    </xdr:from>
    <xdr:to>
      <xdr:col>5</xdr:col>
      <xdr:colOff>0</xdr:colOff>
      <xdr:row>118</xdr:row>
      <xdr:rowOff>0</xdr:rowOff>
    </xdr:to>
    <xdr:sp macro="" textlink="">
      <xdr:nvSpPr>
        <xdr:cNvPr id="31" name="Line 31">
          <a:extLst>
            <a:ext uri="{FF2B5EF4-FFF2-40B4-BE49-F238E27FC236}">
              <a16:creationId xmlns:a16="http://schemas.microsoft.com/office/drawing/2014/main" id="{00000000-0008-0000-0500-00001F000000}"/>
            </a:ext>
          </a:extLst>
        </xdr:cNvPr>
        <xdr:cNvSpPr>
          <a:spLocks noChangeShapeType="1"/>
        </xdr:cNvSpPr>
      </xdr:nvSpPr>
      <xdr:spPr bwMode="auto">
        <a:xfrm>
          <a:off x="2943225" y="15325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118</xdr:row>
      <xdr:rowOff>0</xdr:rowOff>
    </xdr:from>
    <xdr:to>
      <xdr:col>5</xdr:col>
      <xdr:colOff>0</xdr:colOff>
      <xdr:row>118</xdr:row>
      <xdr:rowOff>0</xdr:rowOff>
    </xdr:to>
    <xdr:sp macro="" textlink="">
      <xdr:nvSpPr>
        <xdr:cNvPr id="32" name="Line 32">
          <a:extLst>
            <a:ext uri="{FF2B5EF4-FFF2-40B4-BE49-F238E27FC236}">
              <a16:creationId xmlns:a16="http://schemas.microsoft.com/office/drawing/2014/main" id="{00000000-0008-0000-0500-000020000000}"/>
            </a:ext>
          </a:extLst>
        </xdr:cNvPr>
        <xdr:cNvSpPr>
          <a:spLocks noChangeShapeType="1"/>
        </xdr:cNvSpPr>
      </xdr:nvSpPr>
      <xdr:spPr bwMode="auto">
        <a:xfrm>
          <a:off x="2943225" y="15325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118</xdr:row>
      <xdr:rowOff>0</xdr:rowOff>
    </xdr:from>
    <xdr:to>
      <xdr:col>5</xdr:col>
      <xdr:colOff>0</xdr:colOff>
      <xdr:row>118</xdr:row>
      <xdr:rowOff>0</xdr:rowOff>
    </xdr:to>
    <xdr:sp macro="" textlink="">
      <xdr:nvSpPr>
        <xdr:cNvPr id="33" name="Line 33">
          <a:extLst>
            <a:ext uri="{FF2B5EF4-FFF2-40B4-BE49-F238E27FC236}">
              <a16:creationId xmlns:a16="http://schemas.microsoft.com/office/drawing/2014/main" id="{00000000-0008-0000-0500-000021000000}"/>
            </a:ext>
          </a:extLst>
        </xdr:cNvPr>
        <xdr:cNvSpPr>
          <a:spLocks noChangeShapeType="1"/>
        </xdr:cNvSpPr>
      </xdr:nvSpPr>
      <xdr:spPr bwMode="auto">
        <a:xfrm>
          <a:off x="2943225" y="15325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118</xdr:row>
      <xdr:rowOff>0</xdr:rowOff>
    </xdr:from>
    <xdr:to>
      <xdr:col>5</xdr:col>
      <xdr:colOff>0</xdr:colOff>
      <xdr:row>118</xdr:row>
      <xdr:rowOff>0</xdr:rowOff>
    </xdr:to>
    <xdr:sp macro="" textlink="">
      <xdr:nvSpPr>
        <xdr:cNvPr id="34" name="Line 34">
          <a:extLst>
            <a:ext uri="{FF2B5EF4-FFF2-40B4-BE49-F238E27FC236}">
              <a16:creationId xmlns:a16="http://schemas.microsoft.com/office/drawing/2014/main" id="{00000000-0008-0000-0500-000022000000}"/>
            </a:ext>
          </a:extLst>
        </xdr:cNvPr>
        <xdr:cNvSpPr>
          <a:spLocks noChangeShapeType="1"/>
        </xdr:cNvSpPr>
      </xdr:nvSpPr>
      <xdr:spPr bwMode="auto">
        <a:xfrm>
          <a:off x="2943225" y="15325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118</xdr:row>
      <xdr:rowOff>0</xdr:rowOff>
    </xdr:from>
    <xdr:to>
      <xdr:col>5</xdr:col>
      <xdr:colOff>0</xdr:colOff>
      <xdr:row>118</xdr:row>
      <xdr:rowOff>0</xdr:rowOff>
    </xdr:to>
    <xdr:sp macro="" textlink="">
      <xdr:nvSpPr>
        <xdr:cNvPr id="35" name="Line 35">
          <a:extLst>
            <a:ext uri="{FF2B5EF4-FFF2-40B4-BE49-F238E27FC236}">
              <a16:creationId xmlns:a16="http://schemas.microsoft.com/office/drawing/2014/main" id="{00000000-0008-0000-0500-000023000000}"/>
            </a:ext>
          </a:extLst>
        </xdr:cNvPr>
        <xdr:cNvSpPr>
          <a:spLocks noChangeShapeType="1"/>
        </xdr:cNvSpPr>
      </xdr:nvSpPr>
      <xdr:spPr bwMode="auto">
        <a:xfrm>
          <a:off x="2943225" y="15325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118</xdr:row>
      <xdr:rowOff>0</xdr:rowOff>
    </xdr:from>
    <xdr:to>
      <xdr:col>5</xdr:col>
      <xdr:colOff>0</xdr:colOff>
      <xdr:row>118</xdr:row>
      <xdr:rowOff>0</xdr:rowOff>
    </xdr:to>
    <xdr:sp macro="" textlink="">
      <xdr:nvSpPr>
        <xdr:cNvPr id="36" name="Line 36">
          <a:extLst>
            <a:ext uri="{FF2B5EF4-FFF2-40B4-BE49-F238E27FC236}">
              <a16:creationId xmlns:a16="http://schemas.microsoft.com/office/drawing/2014/main" id="{00000000-0008-0000-0500-000024000000}"/>
            </a:ext>
          </a:extLst>
        </xdr:cNvPr>
        <xdr:cNvSpPr>
          <a:spLocks noChangeShapeType="1"/>
        </xdr:cNvSpPr>
      </xdr:nvSpPr>
      <xdr:spPr bwMode="auto">
        <a:xfrm>
          <a:off x="2943225" y="15325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118</xdr:row>
      <xdr:rowOff>0</xdr:rowOff>
    </xdr:from>
    <xdr:to>
      <xdr:col>5</xdr:col>
      <xdr:colOff>0</xdr:colOff>
      <xdr:row>118</xdr:row>
      <xdr:rowOff>0</xdr:rowOff>
    </xdr:to>
    <xdr:sp macro="" textlink="">
      <xdr:nvSpPr>
        <xdr:cNvPr id="37" name="Line 37">
          <a:extLst>
            <a:ext uri="{FF2B5EF4-FFF2-40B4-BE49-F238E27FC236}">
              <a16:creationId xmlns:a16="http://schemas.microsoft.com/office/drawing/2014/main" id="{00000000-0008-0000-0500-000025000000}"/>
            </a:ext>
          </a:extLst>
        </xdr:cNvPr>
        <xdr:cNvSpPr>
          <a:spLocks noChangeShapeType="1"/>
        </xdr:cNvSpPr>
      </xdr:nvSpPr>
      <xdr:spPr bwMode="auto">
        <a:xfrm>
          <a:off x="2943225" y="15325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118</xdr:row>
      <xdr:rowOff>0</xdr:rowOff>
    </xdr:from>
    <xdr:to>
      <xdr:col>5</xdr:col>
      <xdr:colOff>0</xdr:colOff>
      <xdr:row>118</xdr:row>
      <xdr:rowOff>0</xdr:rowOff>
    </xdr:to>
    <xdr:sp macro="" textlink="">
      <xdr:nvSpPr>
        <xdr:cNvPr id="38" name="Line 38">
          <a:extLst>
            <a:ext uri="{FF2B5EF4-FFF2-40B4-BE49-F238E27FC236}">
              <a16:creationId xmlns:a16="http://schemas.microsoft.com/office/drawing/2014/main" id="{00000000-0008-0000-0500-000026000000}"/>
            </a:ext>
          </a:extLst>
        </xdr:cNvPr>
        <xdr:cNvSpPr>
          <a:spLocks noChangeShapeType="1"/>
        </xdr:cNvSpPr>
      </xdr:nvSpPr>
      <xdr:spPr bwMode="auto">
        <a:xfrm>
          <a:off x="2943225" y="15325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118</xdr:row>
      <xdr:rowOff>0</xdr:rowOff>
    </xdr:from>
    <xdr:to>
      <xdr:col>5</xdr:col>
      <xdr:colOff>0</xdr:colOff>
      <xdr:row>118</xdr:row>
      <xdr:rowOff>0</xdr:rowOff>
    </xdr:to>
    <xdr:sp macro="" textlink="">
      <xdr:nvSpPr>
        <xdr:cNvPr id="39" name="Line 39">
          <a:extLst>
            <a:ext uri="{FF2B5EF4-FFF2-40B4-BE49-F238E27FC236}">
              <a16:creationId xmlns:a16="http://schemas.microsoft.com/office/drawing/2014/main" id="{00000000-0008-0000-0500-000027000000}"/>
            </a:ext>
          </a:extLst>
        </xdr:cNvPr>
        <xdr:cNvSpPr>
          <a:spLocks noChangeShapeType="1"/>
        </xdr:cNvSpPr>
      </xdr:nvSpPr>
      <xdr:spPr bwMode="auto">
        <a:xfrm>
          <a:off x="2943225" y="15325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118</xdr:row>
      <xdr:rowOff>0</xdr:rowOff>
    </xdr:from>
    <xdr:to>
      <xdr:col>5</xdr:col>
      <xdr:colOff>0</xdr:colOff>
      <xdr:row>118</xdr:row>
      <xdr:rowOff>0</xdr:rowOff>
    </xdr:to>
    <xdr:sp macro="" textlink="">
      <xdr:nvSpPr>
        <xdr:cNvPr id="40" name="Line 40">
          <a:extLst>
            <a:ext uri="{FF2B5EF4-FFF2-40B4-BE49-F238E27FC236}">
              <a16:creationId xmlns:a16="http://schemas.microsoft.com/office/drawing/2014/main" id="{00000000-0008-0000-0500-000028000000}"/>
            </a:ext>
          </a:extLst>
        </xdr:cNvPr>
        <xdr:cNvSpPr>
          <a:spLocks noChangeShapeType="1"/>
        </xdr:cNvSpPr>
      </xdr:nvSpPr>
      <xdr:spPr bwMode="auto">
        <a:xfrm>
          <a:off x="2943225" y="15325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118</xdr:row>
      <xdr:rowOff>0</xdr:rowOff>
    </xdr:from>
    <xdr:to>
      <xdr:col>5</xdr:col>
      <xdr:colOff>0</xdr:colOff>
      <xdr:row>118</xdr:row>
      <xdr:rowOff>0</xdr:rowOff>
    </xdr:to>
    <xdr:sp macro="" textlink="">
      <xdr:nvSpPr>
        <xdr:cNvPr id="41" name="Line 41">
          <a:extLst>
            <a:ext uri="{FF2B5EF4-FFF2-40B4-BE49-F238E27FC236}">
              <a16:creationId xmlns:a16="http://schemas.microsoft.com/office/drawing/2014/main" id="{00000000-0008-0000-0500-000029000000}"/>
            </a:ext>
          </a:extLst>
        </xdr:cNvPr>
        <xdr:cNvSpPr>
          <a:spLocks noChangeShapeType="1"/>
        </xdr:cNvSpPr>
      </xdr:nvSpPr>
      <xdr:spPr bwMode="auto">
        <a:xfrm>
          <a:off x="2943225" y="153257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20</xdr:row>
      <xdr:rowOff>0</xdr:rowOff>
    </xdr:from>
    <xdr:to>
      <xdr:col>9</xdr:col>
      <xdr:colOff>0</xdr:colOff>
      <xdr:row>20</xdr:row>
      <xdr:rowOff>0</xdr:rowOff>
    </xdr:to>
    <xdr:sp macro="" textlink="">
      <xdr:nvSpPr>
        <xdr:cNvPr id="42" name="Line 42">
          <a:extLst>
            <a:ext uri="{FF2B5EF4-FFF2-40B4-BE49-F238E27FC236}">
              <a16:creationId xmlns:a16="http://schemas.microsoft.com/office/drawing/2014/main" id="{00000000-0008-0000-0500-00002A000000}"/>
            </a:ext>
          </a:extLst>
        </xdr:cNvPr>
        <xdr:cNvSpPr>
          <a:spLocks noChangeShapeType="1"/>
        </xdr:cNvSpPr>
      </xdr:nvSpPr>
      <xdr:spPr bwMode="auto">
        <a:xfrm>
          <a:off x="5524500" y="4648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11</xdr:row>
      <xdr:rowOff>0</xdr:rowOff>
    </xdr:from>
    <xdr:to>
      <xdr:col>7</xdr:col>
      <xdr:colOff>0</xdr:colOff>
      <xdr:row>11</xdr:row>
      <xdr:rowOff>0</xdr:rowOff>
    </xdr:to>
    <xdr:sp macro="" textlink="">
      <xdr:nvSpPr>
        <xdr:cNvPr id="43" name="Line 43">
          <a:extLst>
            <a:ext uri="{FF2B5EF4-FFF2-40B4-BE49-F238E27FC236}">
              <a16:creationId xmlns:a16="http://schemas.microsoft.com/office/drawing/2014/main" id="{00000000-0008-0000-0500-00002B000000}"/>
            </a:ext>
          </a:extLst>
        </xdr:cNvPr>
        <xdr:cNvSpPr>
          <a:spLocks noChangeShapeType="1"/>
        </xdr:cNvSpPr>
      </xdr:nvSpPr>
      <xdr:spPr bwMode="auto">
        <a:xfrm>
          <a:off x="4743450" y="29051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13</xdr:row>
      <xdr:rowOff>0</xdr:rowOff>
    </xdr:from>
    <xdr:to>
      <xdr:col>7</xdr:col>
      <xdr:colOff>0</xdr:colOff>
      <xdr:row>13</xdr:row>
      <xdr:rowOff>0</xdr:rowOff>
    </xdr:to>
    <xdr:sp macro="" textlink="">
      <xdr:nvSpPr>
        <xdr:cNvPr id="44" name="Line 44">
          <a:extLst>
            <a:ext uri="{FF2B5EF4-FFF2-40B4-BE49-F238E27FC236}">
              <a16:creationId xmlns:a16="http://schemas.microsoft.com/office/drawing/2014/main" id="{00000000-0008-0000-0500-00002C000000}"/>
            </a:ext>
          </a:extLst>
        </xdr:cNvPr>
        <xdr:cNvSpPr>
          <a:spLocks noChangeShapeType="1"/>
        </xdr:cNvSpPr>
      </xdr:nvSpPr>
      <xdr:spPr bwMode="auto">
        <a:xfrm>
          <a:off x="4743450" y="34194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33</xdr:row>
      <xdr:rowOff>0</xdr:rowOff>
    </xdr:from>
    <xdr:to>
      <xdr:col>9</xdr:col>
      <xdr:colOff>0</xdr:colOff>
      <xdr:row>33</xdr:row>
      <xdr:rowOff>0</xdr:rowOff>
    </xdr:to>
    <xdr:sp macro="" textlink="">
      <xdr:nvSpPr>
        <xdr:cNvPr id="45" name="Line 78">
          <a:extLst>
            <a:ext uri="{FF2B5EF4-FFF2-40B4-BE49-F238E27FC236}">
              <a16:creationId xmlns:a16="http://schemas.microsoft.com/office/drawing/2014/main" id="{00000000-0008-0000-0500-00002D000000}"/>
            </a:ext>
          </a:extLst>
        </xdr:cNvPr>
        <xdr:cNvSpPr>
          <a:spLocks noChangeShapeType="1"/>
        </xdr:cNvSpPr>
      </xdr:nvSpPr>
      <xdr:spPr bwMode="auto">
        <a:xfrm>
          <a:off x="5524500" y="8020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33</xdr:row>
      <xdr:rowOff>0</xdr:rowOff>
    </xdr:from>
    <xdr:to>
      <xdr:col>9</xdr:col>
      <xdr:colOff>0</xdr:colOff>
      <xdr:row>33</xdr:row>
      <xdr:rowOff>0</xdr:rowOff>
    </xdr:to>
    <xdr:sp macro="" textlink="">
      <xdr:nvSpPr>
        <xdr:cNvPr id="46" name="Line 79">
          <a:extLst>
            <a:ext uri="{FF2B5EF4-FFF2-40B4-BE49-F238E27FC236}">
              <a16:creationId xmlns:a16="http://schemas.microsoft.com/office/drawing/2014/main" id="{00000000-0008-0000-0500-00002E000000}"/>
            </a:ext>
          </a:extLst>
        </xdr:cNvPr>
        <xdr:cNvSpPr>
          <a:spLocks noChangeShapeType="1"/>
        </xdr:cNvSpPr>
      </xdr:nvSpPr>
      <xdr:spPr bwMode="auto">
        <a:xfrm>
          <a:off x="5524500" y="8020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33</xdr:row>
      <xdr:rowOff>0</xdr:rowOff>
    </xdr:from>
    <xdr:to>
      <xdr:col>9</xdr:col>
      <xdr:colOff>0</xdr:colOff>
      <xdr:row>33</xdr:row>
      <xdr:rowOff>0</xdr:rowOff>
    </xdr:to>
    <xdr:sp macro="" textlink="">
      <xdr:nvSpPr>
        <xdr:cNvPr id="47" name="Line 80">
          <a:extLst>
            <a:ext uri="{FF2B5EF4-FFF2-40B4-BE49-F238E27FC236}">
              <a16:creationId xmlns:a16="http://schemas.microsoft.com/office/drawing/2014/main" id="{00000000-0008-0000-0500-00002F000000}"/>
            </a:ext>
          </a:extLst>
        </xdr:cNvPr>
        <xdr:cNvSpPr>
          <a:spLocks noChangeShapeType="1"/>
        </xdr:cNvSpPr>
      </xdr:nvSpPr>
      <xdr:spPr bwMode="auto">
        <a:xfrm>
          <a:off x="5524500" y="8020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33</xdr:row>
      <xdr:rowOff>0</xdr:rowOff>
    </xdr:from>
    <xdr:to>
      <xdr:col>9</xdr:col>
      <xdr:colOff>0</xdr:colOff>
      <xdr:row>33</xdr:row>
      <xdr:rowOff>0</xdr:rowOff>
    </xdr:to>
    <xdr:sp macro="" textlink="">
      <xdr:nvSpPr>
        <xdr:cNvPr id="48" name="Line 81">
          <a:extLst>
            <a:ext uri="{FF2B5EF4-FFF2-40B4-BE49-F238E27FC236}">
              <a16:creationId xmlns:a16="http://schemas.microsoft.com/office/drawing/2014/main" id="{00000000-0008-0000-0500-000030000000}"/>
            </a:ext>
          </a:extLst>
        </xdr:cNvPr>
        <xdr:cNvSpPr>
          <a:spLocks noChangeShapeType="1"/>
        </xdr:cNvSpPr>
      </xdr:nvSpPr>
      <xdr:spPr bwMode="auto">
        <a:xfrm>
          <a:off x="5524500" y="8020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33</xdr:row>
      <xdr:rowOff>0</xdr:rowOff>
    </xdr:from>
    <xdr:to>
      <xdr:col>9</xdr:col>
      <xdr:colOff>0</xdr:colOff>
      <xdr:row>33</xdr:row>
      <xdr:rowOff>0</xdr:rowOff>
    </xdr:to>
    <xdr:sp macro="" textlink="">
      <xdr:nvSpPr>
        <xdr:cNvPr id="49" name="Line 82">
          <a:extLst>
            <a:ext uri="{FF2B5EF4-FFF2-40B4-BE49-F238E27FC236}">
              <a16:creationId xmlns:a16="http://schemas.microsoft.com/office/drawing/2014/main" id="{00000000-0008-0000-0500-000031000000}"/>
            </a:ext>
          </a:extLst>
        </xdr:cNvPr>
        <xdr:cNvSpPr>
          <a:spLocks noChangeShapeType="1"/>
        </xdr:cNvSpPr>
      </xdr:nvSpPr>
      <xdr:spPr bwMode="auto">
        <a:xfrm>
          <a:off x="5524500" y="8020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33</xdr:row>
      <xdr:rowOff>0</xdr:rowOff>
    </xdr:from>
    <xdr:to>
      <xdr:col>9</xdr:col>
      <xdr:colOff>0</xdr:colOff>
      <xdr:row>33</xdr:row>
      <xdr:rowOff>0</xdr:rowOff>
    </xdr:to>
    <xdr:sp macro="" textlink="">
      <xdr:nvSpPr>
        <xdr:cNvPr id="50" name="Line 83">
          <a:extLst>
            <a:ext uri="{FF2B5EF4-FFF2-40B4-BE49-F238E27FC236}">
              <a16:creationId xmlns:a16="http://schemas.microsoft.com/office/drawing/2014/main" id="{00000000-0008-0000-0500-000032000000}"/>
            </a:ext>
          </a:extLst>
        </xdr:cNvPr>
        <xdr:cNvSpPr>
          <a:spLocks noChangeShapeType="1"/>
        </xdr:cNvSpPr>
      </xdr:nvSpPr>
      <xdr:spPr bwMode="auto">
        <a:xfrm>
          <a:off x="5524500" y="8020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33</xdr:row>
      <xdr:rowOff>0</xdr:rowOff>
    </xdr:from>
    <xdr:to>
      <xdr:col>9</xdr:col>
      <xdr:colOff>0</xdr:colOff>
      <xdr:row>33</xdr:row>
      <xdr:rowOff>0</xdr:rowOff>
    </xdr:to>
    <xdr:sp macro="" textlink="">
      <xdr:nvSpPr>
        <xdr:cNvPr id="51" name="Line 84">
          <a:extLst>
            <a:ext uri="{FF2B5EF4-FFF2-40B4-BE49-F238E27FC236}">
              <a16:creationId xmlns:a16="http://schemas.microsoft.com/office/drawing/2014/main" id="{00000000-0008-0000-0500-000033000000}"/>
            </a:ext>
          </a:extLst>
        </xdr:cNvPr>
        <xdr:cNvSpPr>
          <a:spLocks noChangeShapeType="1"/>
        </xdr:cNvSpPr>
      </xdr:nvSpPr>
      <xdr:spPr bwMode="auto">
        <a:xfrm>
          <a:off x="5524500" y="8020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33</xdr:row>
      <xdr:rowOff>0</xdr:rowOff>
    </xdr:from>
    <xdr:to>
      <xdr:col>9</xdr:col>
      <xdr:colOff>0</xdr:colOff>
      <xdr:row>33</xdr:row>
      <xdr:rowOff>0</xdr:rowOff>
    </xdr:to>
    <xdr:sp macro="" textlink="">
      <xdr:nvSpPr>
        <xdr:cNvPr id="52" name="Line 85">
          <a:extLst>
            <a:ext uri="{FF2B5EF4-FFF2-40B4-BE49-F238E27FC236}">
              <a16:creationId xmlns:a16="http://schemas.microsoft.com/office/drawing/2014/main" id="{00000000-0008-0000-0500-000034000000}"/>
            </a:ext>
          </a:extLst>
        </xdr:cNvPr>
        <xdr:cNvSpPr>
          <a:spLocks noChangeShapeType="1"/>
        </xdr:cNvSpPr>
      </xdr:nvSpPr>
      <xdr:spPr bwMode="auto">
        <a:xfrm>
          <a:off x="5524500" y="8020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33</xdr:row>
      <xdr:rowOff>304800</xdr:rowOff>
    </xdr:from>
    <xdr:to>
      <xdr:col>9</xdr:col>
      <xdr:colOff>0</xdr:colOff>
      <xdr:row>33</xdr:row>
      <xdr:rowOff>304800</xdr:rowOff>
    </xdr:to>
    <xdr:sp macro="" textlink="">
      <xdr:nvSpPr>
        <xdr:cNvPr id="53" name="Line 86">
          <a:extLst>
            <a:ext uri="{FF2B5EF4-FFF2-40B4-BE49-F238E27FC236}">
              <a16:creationId xmlns:a16="http://schemas.microsoft.com/office/drawing/2014/main" id="{00000000-0008-0000-0500-000035000000}"/>
            </a:ext>
          </a:extLst>
        </xdr:cNvPr>
        <xdr:cNvSpPr>
          <a:spLocks noChangeShapeType="1"/>
        </xdr:cNvSpPr>
      </xdr:nvSpPr>
      <xdr:spPr bwMode="auto">
        <a:xfrm>
          <a:off x="5524500" y="82105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33</xdr:row>
      <xdr:rowOff>0</xdr:rowOff>
    </xdr:from>
    <xdr:to>
      <xdr:col>9</xdr:col>
      <xdr:colOff>0</xdr:colOff>
      <xdr:row>33</xdr:row>
      <xdr:rowOff>0</xdr:rowOff>
    </xdr:to>
    <xdr:sp macro="" textlink="">
      <xdr:nvSpPr>
        <xdr:cNvPr id="54" name="Line 87">
          <a:extLst>
            <a:ext uri="{FF2B5EF4-FFF2-40B4-BE49-F238E27FC236}">
              <a16:creationId xmlns:a16="http://schemas.microsoft.com/office/drawing/2014/main" id="{00000000-0008-0000-0500-000036000000}"/>
            </a:ext>
          </a:extLst>
        </xdr:cNvPr>
        <xdr:cNvSpPr>
          <a:spLocks noChangeShapeType="1"/>
        </xdr:cNvSpPr>
      </xdr:nvSpPr>
      <xdr:spPr bwMode="auto">
        <a:xfrm>
          <a:off x="5524500" y="8020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33</xdr:row>
      <xdr:rowOff>0</xdr:rowOff>
    </xdr:from>
    <xdr:to>
      <xdr:col>9</xdr:col>
      <xdr:colOff>0</xdr:colOff>
      <xdr:row>33</xdr:row>
      <xdr:rowOff>0</xdr:rowOff>
    </xdr:to>
    <xdr:sp macro="" textlink="">
      <xdr:nvSpPr>
        <xdr:cNvPr id="55" name="Line 88">
          <a:extLst>
            <a:ext uri="{FF2B5EF4-FFF2-40B4-BE49-F238E27FC236}">
              <a16:creationId xmlns:a16="http://schemas.microsoft.com/office/drawing/2014/main" id="{00000000-0008-0000-0500-000037000000}"/>
            </a:ext>
          </a:extLst>
        </xdr:cNvPr>
        <xdr:cNvSpPr>
          <a:spLocks noChangeShapeType="1"/>
        </xdr:cNvSpPr>
      </xdr:nvSpPr>
      <xdr:spPr bwMode="auto">
        <a:xfrm>
          <a:off x="5524500" y="8020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33</xdr:row>
      <xdr:rowOff>0</xdr:rowOff>
    </xdr:from>
    <xdr:to>
      <xdr:col>9</xdr:col>
      <xdr:colOff>0</xdr:colOff>
      <xdr:row>33</xdr:row>
      <xdr:rowOff>0</xdr:rowOff>
    </xdr:to>
    <xdr:sp macro="" textlink="">
      <xdr:nvSpPr>
        <xdr:cNvPr id="56" name="Line 91">
          <a:extLst>
            <a:ext uri="{FF2B5EF4-FFF2-40B4-BE49-F238E27FC236}">
              <a16:creationId xmlns:a16="http://schemas.microsoft.com/office/drawing/2014/main" id="{00000000-0008-0000-0500-000038000000}"/>
            </a:ext>
          </a:extLst>
        </xdr:cNvPr>
        <xdr:cNvSpPr>
          <a:spLocks noChangeShapeType="1"/>
        </xdr:cNvSpPr>
      </xdr:nvSpPr>
      <xdr:spPr bwMode="auto">
        <a:xfrm>
          <a:off x="5524500" y="8020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33</xdr:row>
      <xdr:rowOff>0</xdr:rowOff>
    </xdr:from>
    <xdr:to>
      <xdr:col>9</xdr:col>
      <xdr:colOff>0</xdr:colOff>
      <xdr:row>33</xdr:row>
      <xdr:rowOff>0</xdr:rowOff>
    </xdr:to>
    <xdr:sp macro="" textlink="">
      <xdr:nvSpPr>
        <xdr:cNvPr id="57" name="Line 92">
          <a:extLst>
            <a:ext uri="{FF2B5EF4-FFF2-40B4-BE49-F238E27FC236}">
              <a16:creationId xmlns:a16="http://schemas.microsoft.com/office/drawing/2014/main" id="{00000000-0008-0000-0500-000039000000}"/>
            </a:ext>
          </a:extLst>
        </xdr:cNvPr>
        <xdr:cNvSpPr>
          <a:spLocks noChangeShapeType="1"/>
        </xdr:cNvSpPr>
      </xdr:nvSpPr>
      <xdr:spPr bwMode="auto">
        <a:xfrm>
          <a:off x="5524500" y="8020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33</xdr:row>
      <xdr:rowOff>0</xdr:rowOff>
    </xdr:from>
    <xdr:to>
      <xdr:col>9</xdr:col>
      <xdr:colOff>0</xdr:colOff>
      <xdr:row>33</xdr:row>
      <xdr:rowOff>0</xdr:rowOff>
    </xdr:to>
    <xdr:sp macro="" textlink="">
      <xdr:nvSpPr>
        <xdr:cNvPr id="58" name="Line 93">
          <a:extLst>
            <a:ext uri="{FF2B5EF4-FFF2-40B4-BE49-F238E27FC236}">
              <a16:creationId xmlns:a16="http://schemas.microsoft.com/office/drawing/2014/main" id="{00000000-0008-0000-0500-00003A000000}"/>
            </a:ext>
          </a:extLst>
        </xdr:cNvPr>
        <xdr:cNvSpPr>
          <a:spLocks noChangeShapeType="1"/>
        </xdr:cNvSpPr>
      </xdr:nvSpPr>
      <xdr:spPr bwMode="auto">
        <a:xfrm>
          <a:off x="5524500" y="8020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33</xdr:row>
      <xdr:rowOff>0</xdr:rowOff>
    </xdr:from>
    <xdr:to>
      <xdr:col>9</xdr:col>
      <xdr:colOff>0</xdr:colOff>
      <xdr:row>33</xdr:row>
      <xdr:rowOff>0</xdr:rowOff>
    </xdr:to>
    <xdr:sp macro="" textlink="">
      <xdr:nvSpPr>
        <xdr:cNvPr id="59" name="Line 94">
          <a:extLst>
            <a:ext uri="{FF2B5EF4-FFF2-40B4-BE49-F238E27FC236}">
              <a16:creationId xmlns:a16="http://schemas.microsoft.com/office/drawing/2014/main" id="{00000000-0008-0000-0500-00003B000000}"/>
            </a:ext>
          </a:extLst>
        </xdr:cNvPr>
        <xdr:cNvSpPr>
          <a:spLocks noChangeShapeType="1"/>
        </xdr:cNvSpPr>
      </xdr:nvSpPr>
      <xdr:spPr bwMode="auto">
        <a:xfrm>
          <a:off x="5524500" y="8020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33</xdr:row>
      <xdr:rowOff>0</xdr:rowOff>
    </xdr:from>
    <xdr:to>
      <xdr:col>9</xdr:col>
      <xdr:colOff>0</xdr:colOff>
      <xdr:row>33</xdr:row>
      <xdr:rowOff>0</xdr:rowOff>
    </xdr:to>
    <xdr:sp macro="" textlink="">
      <xdr:nvSpPr>
        <xdr:cNvPr id="60" name="Line 95">
          <a:extLst>
            <a:ext uri="{FF2B5EF4-FFF2-40B4-BE49-F238E27FC236}">
              <a16:creationId xmlns:a16="http://schemas.microsoft.com/office/drawing/2014/main" id="{00000000-0008-0000-0500-00003C000000}"/>
            </a:ext>
          </a:extLst>
        </xdr:cNvPr>
        <xdr:cNvSpPr>
          <a:spLocks noChangeShapeType="1"/>
        </xdr:cNvSpPr>
      </xdr:nvSpPr>
      <xdr:spPr bwMode="auto">
        <a:xfrm>
          <a:off x="5524500" y="8020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33</xdr:row>
      <xdr:rowOff>0</xdr:rowOff>
    </xdr:from>
    <xdr:to>
      <xdr:col>9</xdr:col>
      <xdr:colOff>0</xdr:colOff>
      <xdr:row>33</xdr:row>
      <xdr:rowOff>0</xdr:rowOff>
    </xdr:to>
    <xdr:sp macro="" textlink="">
      <xdr:nvSpPr>
        <xdr:cNvPr id="61" name="Line 96">
          <a:extLst>
            <a:ext uri="{FF2B5EF4-FFF2-40B4-BE49-F238E27FC236}">
              <a16:creationId xmlns:a16="http://schemas.microsoft.com/office/drawing/2014/main" id="{00000000-0008-0000-0500-00003D000000}"/>
            </a:ext>
          </a:extLst>
        </xdr:cNvPr>
        <xdr:cNvSpPr>
          <a:spLocks noChangeShapeType="1"/>
        </xdr:cNvSpPr>
      </xdr:nvSpPr>
      <xdr:spPr bwMode="auto">
        <a:xfrm>
          <a:off x="5524500" y="8020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xdr:from>
          <xdr:col>0</xdr:col>
          <xdr:colOff>0</xdr:colOff>
          <xdr:row>130</xdr:row>
          <xdr:rowOff>69850</xdr:rowOff>
        </xdr:from>
        <xdr:to>
          <xdr:col>14</xdr:col>
          <xdr:colOff>660400</xdr:colOff>
          <xdr:row>137</xdr:row>
          <xdr:rowOff>95250</xdr:rowOff>
        </xdr:to>
        <xdr:sp macro="" textlink="">
          <xdr:nvSpPr>
            <xdr:cNvPr id="2049" name="Label 1" hidden="1">
              <a:extLst>
                <a:ext uri="{63B3BB69-23CF-44E3-9099-C40C66FF867C}">
                  <a14:compatExt spid="_x0000_s2049"/>
                </a:ext>
                <a:ext uri="{FF2B5EF4-FFF2-40B4-BE49-F238E27FC236}">
                  <a16:creationId xmlns:a16="http://schemas.microsoft.com/office/drawing/2014/main" id="{00000000-0008-0000-0500-00000108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36576" tIns="32004" rIns="0" bIns="0" anchor="t" upright="1"/>
            <a:lstStyle/>
            <a:p>
              <a:pPr algn="l" rtl="0">
                <a:defRPr sz="1000"/>
              </a:pPr>
              <a:r>
                <a:rPr lang="ru-RU" sz="800" b="0" i="0" u="none" strike="noStrike" baseline="0">
                  <a:solidFill>
                    <a:srgbClr val="000000"/>
                  </a:solidFill>
                  <a:latin typeface="Segoe UI"/>
                  <a:cs typeface="Segoe UI"/>
                </a:rPr>
                <a:t>Примечания:</a:t>
              </a:r>
            </a:p>
            <a:p>
              <a:pPr algn="l" rtl="0">
                <a:defRPr sz="1000"/>
              </a:pPr>
              <a:endParaRPr lang="ru-RU" sz="800" b="0" i="0" u="none" strike="noStrike" baseline="0">
                <a:solidFill>
                  <a:srgbClr val="000000"/>
                </a:solidFill>
                <a:latin typeface="Segoe UI"/>
                <a:cs typeface="Segoe UI"/>
              </a:endParaRPr>
            </a:p>
            <a:p>
              <a:pPr algn="l" rtl="0">
                <a:defRPr sz="1000"/>
              </a:pPr>
              <a:r>
                <a:rPr lang="ru-RU" sz="800" b="0" i="0" u="none" strike="noStrike" baseline="0">
                  <a:solidFill>
                    <a:srgbClr val="000000"/>
                  </a:solidFill>
                  <a:latin typeface="Segoe UI"/>
                  <a:cs typeface="Segoe UI"/>
                </a:rPr>
                <a:t>1. В верхней ячейке указывается разница выигранных и проигранных сетов в матчах между всеми игроками в группе, в нижней ячейке - разница выигранных и проигранных сетов в матчах между тремя игроками группы, набравшими одинаковое количество очков (если такой ситуации в группе нет - ячейка не заполняется)</a:t>
              </a:r>
            </a:p>
            <a:p>
              <a:pPr algn="l" rtl="0">
                <a:defRPr sz="1000"/>
              </a:pPr>
              <a:endParaRPr lang="ru-RU" sz="800" b="0" i="0" u="none" strike="noStrike" baseline="0">
                <a:solidFill>
                  <a:srgbClr val="000000"/>
                </a:solidFill>
                <a:latin typeface="Segoe UI"/>
                <a:cs typeface="Segoe UI"/>
              </a:endParaRPr>
            </a:p>
            <a:p>
              <a:pPr algn="l" rtl="0">
                <a:defRPr sz="1000"/>
              </a:pPr>
              <a:r>
                <a:rPr lang="ru-RU" sz="800" b="0" i="0" u="none" strike="noStrike" baseline="0">
                  <a:solidFill>
                    <a:srgbClr val="000000"/>
                  </a:solidFill>
                  <a:latin typeface="Segoe UI"/>
                  <a:cs typeface="Segoe UI"/>
                </a:rPr>
                <a:t>2. В верхней ячейке указывается разница выигранных и проигранных геймов в матчах между всеми игроками в группе, в нижней ячейке - разница выигранных и проигранных геймов в матчах между тремя игроками группы, набравшими одинаковое количество очков (если такой ситуации в группе нет - ячейка не заполняется) </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xdr:col>
          <xdr:colOff>603250</xdr:colOff>
          <xdr:row>0</xdr:row>
          <xdr:rowOff>0</xdr:rowOff>
        </xdr:from>
        <xdr:to>
          <xdr:col>7</xdr:col>
          <xdr:colOff>304800</xdr:colOff>
          <xdr:row>0</xdr:row>
          <xdr:rowOff>171450</xdr:rowOff>
        </xdr:to>
        <xdr:sp macro="" textlink="">
          <xdr:nvSpPr>
            <xdr:cNvPr id="2050" name="Label 2" hidden="1">
              <a:extLst>
                <a:ext uri="{63B3BB69-23CF-44E3-9099-C40C66FF867C}">
                  <a14:compatExt spid="_x0000_s2050"/>
                </a:ext>
                <a:ext uri="{FF2B5EF4-FFF2-40B4-BE49-F238E27FC236}">
                  <a16:creationId xmlns:a16="http://schemas.microsoft.com/office/drawing/2014/main" id="{00000000-0008-0000-0500-00000208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36576" tIns="32004" rIns="0" bIns="0" anchor="t" upright="1"/>
            <a:lstStyle/>
            <a:p>
              <a:pPr algn="l" rtl="0">
                <a:defRPr sz="1000"/>
              </a:pPr>
              <a:r>
                <a:rPr lang="ru-RU" sz="800" b="0" i="0" u="none" strike="noStrike" baseline="0">
                  <a:solidFill>
                    <a:srgbClr val="000000"/>
                  </a:solidFill>
                  <a:latin typeface="Segoe UI"/>
                  <a:cs typeface="Segoe UI"/>
                </a:rPr>
                <a:t>Форма 51 </a:t>
              </a:r>
            </a:p>
          </xdr:txBody>
        </xdr:sp>
        <xdr:clientData fPrintsWithSheet="0"/>
      </xdr:twoCellAnchor>
    </mc:Choice>
    <mc:Fallback/>
  </mc:AlternateContent>
  <xdr:twoCellAnchor editAs="oneCell">
    <xdr:from>
      <xdr:col>0</xdr:col>
      <xdr:colOff>0</xdr:colOff>
      <xdr:row>0</xdr:row>
      <xdr:rowOff>0</xdr:rowOff>
    </xdr:from>
    <xdr:to>
      <xdr:col>3</xdr:col>
      <xdr:colOff>419100</xdr:colOff>
      <xdr:row>0</xdr:row>
      <xdr:rowOff>247650</xdr:rowOff>
    </xdr:to>
    <xdr:pic>
      <xdr:nvPicPr>
        <xdr:cNvPr id="62" name="Рисунок 1">
          <a:extLst>
            <a:ext uri="{FF2B5EF4-FFF2-40B4-BE49-F238E27FC236}">
              <a16:creationId xmlns:a16="http://schemas.microsoft.com/office/drawing/2014/main" id="{00000000-0008-0000-0500-00003E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6287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7</xdr:col>
      <xdr:colOff>0</xdr:colOff>
      <xdr:row>26</xdr:row>
      <xdr:rowOff>0</xdr:rowOff>
    </xdr:from>
    <xdr:to>
      <xdr:col>7</xdr:col>
      <xdr:colOff>0</xdr:colOff>
      <xdr:row>26</xdr:row>
      <xdr:rowOff>0</xdr:rowOff>
    </xdr:to>
    <xdr:sp macro="" textlink="">
      <xdr:nvSpPr>
        <xdr:cNvPr id="63" name="Line 1">
          <a:extLst>
            <a:ext uri="{FF2B5EF4-FFF2-40B4-BE49-F238E27FC236}">
              <a16:creationId xmlns:a16="http://schemas.microsoft.com/office/drawing/2014/main" id="{00000000-0008-0000-0500-00003F000000}"/>
            </a:ext>
          </a:extLst>
        </xdr:cNvPr>
        <xdr:cNvSpPr>
          <a:spLocks noChangeShapeType="1"/>
        </xdr:cNvSpPr>
      </xdr:nvSpPr>
      <xdr:spPr bwMode="auto">
        <a:xfrm>
          <a:off x="4743450" y="62769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25</xdr:row>
      <xdr:rowOff>304800</xdr:rowOff>
    </xdr:from>
    <xdr:to>
      <xdr:col>9</xdr:col>
      <xdr:colOff>0</xdr:colOff>
      <xdr:row>25</xdr:row>
      <xdr:rowOff>304800</xdr:rowOff>
    </xdr:to>
    <xdr:sp macro="" textlink="">
      <xdr:nvSpPr>
        <xdr:cNvPr id="2048" name="Line 2">
          <a:extLst>
            <a:ext uri="{FF2B5EF4-FFF2-40B4-BE49-F238E27FC236}">
              <a16:creationId xmlns:a16="http://schemas.microsoft.com/office/drawing/2014/main" id="{00000000-0008-0000-0500-000000080000}"/>
            </a:ext>
          </a:extLst>
        </xdr:cNvPr>
        <xdr:cNvSpPr>
          <a:spLocks noChangeShapeType="1"/>
        </xdr:cNvSpPr>
      </xdr:nvSpPr>
      <xdr:spPr bwMode="auto">
        <a:xfrm>
          <a:off x="5524500" y="62769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27</xdr:row>
      <xdr:rowOff>304800</xdr:rowOff>
    </xdr:from>
    <xdr:to>
      <xdr:col>9</xdr:col>
      <xdr:colOff>0</xdr:colOff>
      <xdr:row>27</xdr:row>
      <xdr:rowOff>304800</xdr:rowOff>
    </xdr:to>
    <xdr:sp macro="" textlink="">
      <xdr:nvSpPr>
        <xdr:cNvPr id="2051" name="Line 3">
          <a:extLst>
            <a:ext uri="{FF2B5EF4-FFF2-40B4-BE49-F238E27FC236}">
              <a16:creationId xmlns:a16="http://schemas.microsoft.com/office/drawing/2014/main" id="{00000000-0008-0000-0500-000003080000}"/>
            </a:ext>
          </a:extLst>
        </xdr:cNvPr>
        <xdr:cNvSpPr>
          <a:spLocks noChangeShapeType="1"/>
        </xdr:cNvSpPr>
      </xdr:nvSpPr>
      <xdr:spPr bwMode="auto">
        <a:xfrm>
          <a:off x="5524500" y="67913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31</xdr:row>
      <xdr:rowOff>304800</xdr:rowOff>
    </xdr:from>
    <xdr:to>
      <xdr:col>9</xdr:col>
      <xdr:colOff>0</xdr:colOff>
      <xdr:row>31</xdr:row>
      <xdr:rowOff>304800</xdr:rowOff>
    </xdr:to>
    <xdr:sp macro="" textlink="">
      <xdr:nvSpPr>
        <xdr:cNvPr id="2052" name="Line 4">
          <a:extLst>
            <a:ext uri="{FF2B5EF4-FFF2-40B4-BE49-F238E27FC236}">
              <a16:creationId xmlns:a16="http://schemas.microsoft.com/office/drawing/2014/main" id="{00000000-0008-0000-0500-000004080000}"/>
            </a:ext>
          </a:extLst>
        </xdr:cNvPr>
        <xdr:cNvSpPr>
          <a:spLocks noChangeShapeType="1"/>
        </xdr:cNvSpPr>
      </xdr:nvSpPr>
      <xdr:spPr bwMode="auto">
        <a:xfrm>
          <a:off x="5524500" y="78200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32</xdr:row>
      <xdr:rowOff>0</xdr:rowOff>
    </xdr:from>
    <xdr:to>
      <xdr:col>7</xdr:col>
      <xdr:colOff>0</xdr:colOff>
      <xdr:row>32</xdr:row>
      <xdr:rowOff>0</xdr:rowOff>
    </xdr:to>
    <xdr:sp macro="" textlink="">
      <xdr:nvSpPr>
        <xdr:cNvPr id="2053" name="Line 5">
          <a:extLst>
            <a:ext uri="{FF2B5EF4-FFF2-40B4-BE49-F238E27FC236}">
              <a16:creationId xmlns:a16="http://schemas.microsoft.com/office/drawing/2014/main" id="{00000000-0008-0000-0500-000005080000}"/>
            </a:ext>
          </a:extLst>
        </xdr:cNvPr>
        <xdr:cNvSpPr>
          <a:spLocks noChangeShapeType="1"/>
        </xdr:cNvSpPr>
      </xdr:nvSpPr>
      <xdr:spPr bwMode="auto">
        <a:xfrm>
          <a:off x="4743450" y="78200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32</xdr:row>
      <xdr:rowOff>0</xdr:rowOff>
    </xdr:from>
    <xdr:to>
      <xdr:col>7</xdr:col>
      <xdr:colOff>0</xdr:colOff>
      <xdr:row>32</xdr:row>
      <xdr:rowOff>0</xdr:rowOff>
    </xdr:to>
    <xdr:sp macro="" textlink="">
      <xdr:nvSpPr>
        <xdr:cNvPr id="2054" name="Line 17">
          <a:extLst>
            <a:ext uri="{FF2B5EF4-FFF2-40B4-BE49-F238E27FC236}">
              <a16:creationId xmlns:a16="http://schemas.microsoft.com/office/drawing/2014/main" id="{00000000-0008-0000-0500-000006080000}"/>
            </a:ext>
          </a:extLst>
        </xdr:cNvPr>
        <xdr:cNvSpPr>
          <a:spLocks noChangeShapeType="1"/>
        </xdr:cNvSpPr>
      </xdr:nvSpPr>
      <xdr:spPr bwMode="auto">
        <a:xfrm>
          <a:off x="4743450" y="78200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30</xdr:row>
      <xdr:rowOff>0</xdr:rowOff>
    </xdr:from>
    <xdr:to>
      <xdr:col>7</xdr:col>
      <xdr:colOff>0</xdr:colOff>
      <xdr:row>30</xdr:row>
      <xdr:rowOff>0</xdr:rowOff>
    </xdr:to>
    <xdr:sp macro="" textlink="">
      <xdr:nvSpPr>
        <xdr:cNvPr id="2055" name="Line 18">
          <a:extLst>
            <a:ext uri="{FF2B5EF4-FFF2-40B4-BE49-F238E27FC236}">
              <a16:creationId xmlns:a16="http://schemas.microsoft.com/office/drawing/2014/main" id="{00000000-0008-0000-0500-000007080000}"/>
            </a:ext>
          </a:extLst>
        </xdr:cNvPr>
        <xdr:cNvSpPr>
          <a:spLocks noChangeShapeType="1"/>
        </xdr:cNvSpPr>
      </xdr:nvSpPr>
      <xdr:spPr bwMode="auto">
        <a:xfrm>
          <a:off x="4743450" y="73056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26</xdr:row>
      <xdr:rowOff>0</xdr:rowOff>
    </xdr:from>
    <xdr:to>
      <xdr:col>7</xdr:col>
      <xdr:colOff>0</xdr:colOff>
      <xdr:row>26</xdr:row>
      <xdr:rowOff>0</xdr:rowOff>
    </xdr:to>
    <xdr:sp macro="" textlink="">
      <xdr:nvSpPr>
        <xdr:cNvPr id="2056" name="Line 43">
          <a:extLst>
            <a:ext uri="{FF2B5EF4-FFF2-40B4-BE49-F238E27FC236}">
              <a16:creationId xmlns:a16="http://schemas.microsoft.com/office/drawing/2014/main" id="{00000000-0008-0000-0500-000008080000}"/>
            </a:ext>
          </a:extLst>
        </xdr:cNvPr>
        <xdr:cNvSpPr>
          <a:spLocks noChangeShapeType="1"/>
        </xdr:cNvSpPr>
      </xdr:nvSpPr>
      <xdr:spPr bwMode="auto">
        <a:xfrm>
          <a:off x="4743450" y="62769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28</xdr:row>
      <xdr:rowOff>0</xdr:rowOff>
    </xdr:from>
    <xdr:to>
      <xdr:col>7</xdr:col>
      <xdr:colOff>0</xdr:colOff>
      <xdr:row>28</xdr:row>
      <xdr:rowOff>0</xdr:rowOff>
    </xdr:to>
    <xdr:sp macro="" textlink="">
      <xdr:nvSpPr>
        <xdr:cNvPr id="2057" name="Line 44">
          <a:extLst>
            <a:ext uri="{FF2B5EF4-FFF2-40B4-BE49-F238E27FC236}">
              <a16:creationId xmlns:a16="http://schemas.microsoft.com/office/drawing/2014/main" id="{00000000-0008-0000-0500-000009080000}"/>
            </a:ext>
          </a:extLst>
        </xdr:cNvPr>
        <xdr:cNvSpPr>
          <a:spLocks noChangeShapeType="1"/>
        </xdr:cNvSpPr>
      </xdr:nvSpPr>
      <xdr:spPr bwMode="auto">
        <a:xfrm>
          <a:off x="4743450" y="67913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37</xdr:row>
      <xdr:rowOff>0</xdr:rowOff>
    </xdr:from>
    <xdr:to>
      <xdr:col>7</xdr:col>
      <xdr:colOff>0</xdr:colOff>
      <xdr:row>37</xdr:row>
      <xdr:rowOff>0</xdr:rowOff>
    </xdr:to>
    <xdr:sp macro="" textlink="">
      <xdr:nvSpPr>
        <xdr:cNvPr id="2058" name="Line 1">
          <a:extLst>
            <a:ext uri="{FF2B5EF4-FFF2-40B4-BE49-F238E27FC236}">
              <a16:creationId xmlns:a16="http://schemas.microsoft.com/office/drawing/2014/main" id="{00000000-0008-0000-0500-00000A080000}"/>
            </a:ext>
          </a:extLst>
        </xdr:cNvPr>
        <xdr:cNvSpPr>
          <a:spLocks noChangeShapeType="1"/>
        </xdr:cNvSpPr>
      </xdr:nvSpPr>
      <xdr:spPr bwMode="auto">
        <a:xfrm>
          <a:off x="4743450" y="931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36</xdr:row>
      <xdr:rowOff>304800</xdr:rowOff>
    </xdr:from>
    <xdr:to>
      <xdr:col>9</xdr:col>
      <xdr:colOff>0</xdr:colOff>
      <xdr:row>36</xdr:row>
      <xdr:rowOff>304800</xdr:rowOff>
    </xdr:to>
    <xdr:sp macro="" textlink="">
      <xdr:nvSpPr>
        <xdr:cNvPr id="2059" name="Line 2">
          <a:extLst>
            <a:ext uri="{FF2B5EF4-FFF2-40B4-BE49-F238E27FC236}">
              <a16:creationId xmlns:a16="http://schemas.microsoft.com/office/drawing/2014/main" id="{00000000-0008-0000-0500-00000B080000}"/>
            </a:ext>
          </a:extLst>
        </xdr:cNvPr>
        <xdr:cNvSpPr>
          <a:spLocks noChangeShapeType="1"/>
        </xdr:cNvSpPr>
      </xdr:nvSpPr>
      <xdr:spPr bwMode="auto">
        <a:xfrm>
          <a:off x="5524500" y="931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38</xdr:row>
      <xdr:rowOff>304800</xdr:rowOff>
    </xdr:from>
    <xdr:to>
      <xdr:col>9</xdr:col>
      <xdr:colOff>0</xdr:colOff>
      <xdr:row>38</xdr:row>
      <xdr:rowOff>304800</xdr:rowOff>
    </xdr:to>
    <xdr:sp macro="" textlink="">
      <xdr:nvSpPr>
        <xdr:cNvPr id="2060" name="Line 3">
          <a:extLst>
            <a:ext uri="{FF2B5EF4-FFF2-40B4-BE49-F238E27FC236}">
              <a16:creationId xmlns:a16="http://schemas.microsoft.com/office/drawing/2014/main" id="{00000000-0008-0000-0500-00000C080000}"/>
            </a:ext>
          </a:extLst>
        </xdr:cNvPr>
        <xdr:cNvSpPr>
          <a:spLocks noChangeShapeType="1"/>
        </xdr:cNvSpPr>
      </xdr:nvSpPr>
      <xdr:spPr bwMode="auto">
        <a:xfrm>
          <a:off x="5524500" y="9829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42</xdr:row>
      <xdr:rowOff>304800</xdr:rowOff>
    </xdr:from>
    <xdr:to>
      <xdr:col>9</xdr:col>
      <xdr:colOff>0</xdr:colOff>
      <xdr:row>42</xdr:row>
      <xdr:rowOff>304800</xdr:rowOff>
    </xdr:to>
    <xdr:sp macro="" textlink="">
      <xdr:nvSpPr>
        <xdr:cNvPr id="2061" name="Line 4">
          <a:extLst>
            <a:ext uri="{FF2B5EF4-FFF2-40B4-BE49-F238E27FC236}">
              <a16:creationId xmlns:a16="http://schemas.microsoft.com/office/drawing/2014/main" id="{00000000-0008-0000-0500-00000D080000}"/>
            </a:ext>
          </a:extLst>
        </xdr:cNvPr>
        <xdr:cNvSpPr>
          <a:spLocks noChangeShapeType="1"/>
        </xdr:cNvSpPr>
      </xdr:nvSpPr>
      <xdr:spPr bwMode="auto">
        <a:xfrm>
          <a:off x="5524500" y="108585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43</xdr:row>
      <xdr:rowOff>0</xdr:rowOff>
    </xdr:from>
    <xdr:to>
      <xdr:col>7</xdr:col>
      <xdr:colOff>0</xdr:colOff>
      <xdr:row>43</xdr:row>
      <xdr:rowOff>0</xdr:rowOff>
    </xdr:to>
    <xdr:sp macro="" textlink="">
      <xdr:nvSpPr>
        <xdr:cNvPr id="2062" name="Line 5">
          <a:extLst>
            <a:ext uri="{FF2B5EF4-FFF2-40B4-BE49-F238E27FC236}">
              <a16:creationId xmlns:a16="http://schemas.microsoft.com/office/drawing/2014/main" id="{00000000-0008-0000-0500-00000E080000}"/>
            </a:ext>
          </a:extLst>
        </xdr:cNvPr>
        <xdr:cNvSpPr>
          <a:spLocks noChangeShapeType="1"/>
        </xdr:cNvSpPr>
      </xdr:nvSpPr>
      <xdr:spPr bwMode="auto">
        <a:xfrm>
          <a:off x="4743450" y="108585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43</xdr:row>
      <xdr:rowOff>0</xdr:rowOff>
    </xdr:from>
    <xdr:to>
      <xdr:col>7</xdr:col>
      <xdr:colOff>0</xdr:colOff>
      <xdr:row>43</xdr:row>
      <xdr:rowOff>0</xdr:rowOff>
    </xdr:to>
    <xdr:sp macro="" textlink="">
      <xdr:nvSpPr>
        <xdr:cNvPr id="2063" name="Line 17">
          <a:extLst>
            <a:ext uri="{FF2B5EF4-FFF2-40B4-BE49-F238E27FC236}">
              <a16:creationId xmlns:a16="http://schemas.microsoft.com/office/drawing/2014/main" id="{00000000-0008-0000-0500-00000F080000}"/>
            </a:ext>
          </a:extLst>
        </xdr:cNvPr>
        <xdr:cNvSpPr>
          <a:spLocks noChangeShapeType="1"/>
        </xdr:cNvSpPr>
      </xdr:nvSpPr>
      <xdr:spPr bwMode="auto">
        <a:xfrm>
          <a:off x="4743450" y="108585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41</xdr:row>
      <xdr:rowOff>0</xdr:rowOff>
    </xdr:from>
    <xdr:to>
      <xdr:col>7</xdr:col>
      <xdr:colOff>0</xdr:colOff>
      <xdr:row>41</xdr:row>
      <xdr:rowOff>0</xdr:rowOff>
    </xdr:to>
    <xdr:sp macro="" textlink="">
      <xdr:nvSpPr>
        <xdr:cNvPr id="2064" name="Line 18">
          <a:extLst>
            <a:ext uri="{FF2B5EF4-FFF2-40B4-BE49-F238E27FC236}">
              <a16:creationId xmlns:a16="http://schemas.microsoft.com/office/drawing/2014/main" id="{00000000-0008-0000-0500-000010080000}"/>
            </a:ext>
          </a:extLst>
        </xdr:cNvPr>
        <xdr:cNvSpPr>
          <a:spLocks noChangeShapeType="1"/>
        </xdr:cNvSpPr>
      </xdr:nvSpPr>
      <xdr:spPr bwMode="auto">
        <a:xfrm>
          <a:off x="4743450" y="103441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37</xdr:row>
      <xdr:rowOff>0</xdr:rowOff>
    </xdr:from>
    <xdr:to>
      <xdr:col>7</xdr:col>
      <xdr:colOff>0</xdr:colOff>
      <xdr:row>37</xdr:row>
      <xdr:rowOff>0</xdr:rowOff>
    </xdr:to>
    <xdr:sp macro="" textlink="">
      <xdr:nvSpPr>
        <xdr:cNvPr id="2065" name="Line 43">
          <a:extLst>
            <a:ext uri="{FF2B5EF4-FFF2-40B4-BE49-F238E27FC236}">
              <a16:creationId xmlns:a16="http://schemas.microsoft.com/office/drawing/2014/main" id="{00000000-0008-0000-0500-000011080000}"/>
            </a:ext>
          </a:extLst>
        </xdr:cNvPr>
        <xdr:cNvSpPr>
          <a:spLocks noChangeShapeType="1"/>
        </xdr:cNvSpPr>
      </xdr:nvSpPr>
      <xdr:spPr bwMode="auto">
        <a:xfrm>
          <a:off x="4743450" y="93154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39</xdr:row>
      <xdr:rowOff>0</xdr:rowOff>
    </xdr:from>
    <xdr:to>
      <xdr:col>7</xdr:col>
      <xdr:colOff>0</xdr:colOff>
      <xdr:row>39</xdr:row>
      <xdr:rowOff>0</xdr:rowOff>
    </xdr:to>
    <xdr:sp macro="" textlink="">
      <xdr:nvSpPr>
        <xdr:cNvPr id="2066" name="Line 44">
          <a:extLst>
            <a:ext uri="{FF2B5EF4-FFF2-40B4-BE49-F238E27FC236}">
              <a16:creationId xmlns:a16="http://schemas.microsoft.com/office/drawing/2014/main" id="{00000000-0008-0000-0500-000012080000}"/>
            </a:ext>
          </a:extLst>
        </xdr:cNvPr>
        <xdr:cNvSpPr>
          <a:spLocks noChangeShapeType="1"/>
        </xdr:cNvSpPr>
      </xdr:nvSpPr>
      <xdr:spPr bwMode="auto">
        <a:xfrm>
          <a:off x="4743450" y="98298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48</xdr:row>
      <xdr:rowOff>0</xdr:rowOff>
    </xdr:from>
    <xdr:to>
      <xdr:col>7</xdr:col>
      <xdr:colOff>0</xdr:colOff>
      <xdr:row>48</xdr:row>
      <xdr:rowOff>0</xdr:rowOff>
    </xdr:to>
    <xdr:sp macro="" textlink="">
      <xdr:nvSpPr>
        <xdr:cNvPr id="2067" name="Line 1">
          <a:extLst>
            <a:ext uri="{FF2B5EF4-FFF2-40B4-BE49-F238E27FC236}">
              <a16:creationId xmlns:a16="http://schemas.microsoft.com/office/drawing/2014/main" id="{00000000-0008-0000-0500-000013080000}"/>
            </a:ext>
          </a:extLst>
        </xdr:cNvPr>
        <xdr:cNvSpPr>
          <a:spLocks noChangeShapeType="1"/>
        </xdr:cNvSpPr>
      </xdr:nvSpPr>
      <xdr:spPr bwMode="auto">
        <a:xfrm>
          <a:off x="4743450" y="12458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47</xdr:row>
      <xdr:rowOff>304800</xdr:rowOff>
    </xdr:from>
    <xdr:to>
      <xdr:col>9</xdr:col>
      <xdr:colOff>0</xdr:colOff>
      <xdr:row>47</xdr:row>
      <xdr:rowOff>304800</xdr:rowOff>
    </xdr:to>
    <xdr:sp macro="" textlink="">
      <xdr:nvSpPr>
        <xdr:cNvPr id="2068" name="Line 2">
          <a:extLst>
            <a:ext uri="{FF2B5EF4-FFF2-40B4-BE49-F238E27FC236}">
              <a16:creationId xmlns:a16="http://schemas.microsoft.com/office/drawing/2014/main" id="{00000000-0008-0000-0500-000014080000}"/>
            </a:ext>
          </a:extLst>
        </xdr:cNvPr>
        <xdr:cNvSpPr>
          <a:spLocks noChangeShapeType="1"/>
        </xdr:cNvSpPr>
      </xdr:nvSpPr>
      <xdr:spPr bwMode="auto">
        <a:xfrm>
          <a:off x="5524500" y="12458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49</xdr:row>
      <xdr:rowOff>304800</xdr:rowOff>
    </xdr:from>
    <xdr:to>
      <xdr:col>9</xdr:col>
      <xdr:colOff>0</xdr:colOff>
      <xdr:row>49</xdr:row>
      <xdr:rowOff>304800</xdr:rowOff>
    </xdr:to>
    <xdr:sp macro="" textlink="">
      <xdr:nvSpPr>
        <xdr:cNvPr id="2069" name="Line 3">
          <a:extLst>
            <a:ext uri="{FF2B5EF4-FFF2-40B4-BE49-F238E27FC236}">
              <a16:creationId xmlns:a16="http://schemas.microsoft.com/office/drawing/2014/main" id="{00000000-0008-0000-0500-000015080000}"/>
            </a:ext>
          </a:extLst>
        </xdr:cNvPr>
        <xdr:cNvSpPr>
          <a:spLocks noChangeShapeType="1"/>
        </xdr:cNvSpPr>
      </xdr:nvSpPr>
      <xdr:spPr bwMode="auto">
        <a:xfrm>
          <a:off x="5524500" y="12973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53</xdr:row>
      <xdr:rowOff>304800</xdr:rowOff>
    </xdr:from>
    <xdr:to>
      <xdr:col>9</xdr:col>
      <xdr:colOff>0</xdr:colOff>
      <xdr:row>53</xdr:row>
      <xdr:rowOff>304800</xdr:rowOff>
    </xdr:to>
    <xdr:sp macro="" textlink="">
      <xdr:nvSpPr>
        <xdr:cNvPr id="2070" name="Line 4">
          <a:extLst>
            <a:ext uri="{FF2B5EF4-FFF2-40B4-BE49-F238E27FC236}">
              <a16:creationId xmlns:a16="http://schemas.microsoft.com/office/drawing/2014/main" id="{00000000-0008-0000-0500-000016080000}"/>
            </a:ext>
          </a:extLst>
        </xdr:cNvPr>
        <xdr:cNvSpPr>
          <a:spLocks noChangeShapeType="1"/>
        </xdr:cNvSpPr>
      </xdr:nvSpPr>
      <xdr:spPr bwMode="auto">
        <a:xfrm>
          <a:off x="5524500" y="14001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54</xdr:row>
      <xdr:rowOff>0</xdr:rowOff>
    </xdr:from>
    <xdr:to>
      <xdr:col>7</xdr:col>
      <xdr:colOff>0</xdr:colOff>
      <xdr:row>54</xdr:row>
      <xdr:rowOff>0</xdr:rowOff>
    </xdr:to>
    <xdr:sp macro="" textlink="">
      <xdr:nvSpPr>
        <xdr:cNvPr id="2071" name="Line 5">
          <a:extLst>
            <a:ext uri="{FF2B5EF4-FFF2-40B4-BE49-F238E27FC236}">
              <a16:creationId xmlns:a16="http://schemas.microsoft.com/office/drawing/2014/main" id="{00000000-0008-0000-0500-000017080000}"/>
            </a:ext>
          </a:extLst>
        </xdr:cNvPr>
        <xdr:cNvSpPr>
          <a:spLocks noChangeShapeType="1"/>
        </xdr:cNvSpPr>
      </xdr:nvSpPr>
      <xdr:spPr bwMode="auto">
        <a:xfrm>
          <a:off x="4743450" y="14001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54</xdr:row>
      <xdr:rowOff>0</xdr:rowOff>
    </xdr:from>
    <xdr:to>
      <xdr:col>7</xdr:col>
      <xdr:colOff>0</xdr:colOff>
      <xdr:row>54</xdr:row>
      <xdr:rowOff>0</xdr:rowOff>
    </xdr:to>
    <xdr:sp macro="" textlink="">
      <xdr:nvSpPr>
        <xdr:cNvPr id="2072" name="Line 17">
          <a:extLst>
            <a:ext uri="{FF2B5EF4-FFF2-40B4-BE49-F238E27FC236}">
              <a16:creationId xmlns:a16="http://schemas.microsoft.com/office/drawing/2014/main" id="{00000000-0008-0000-0500-000018080000}"/>
            </a:ext>
          </a:extLst>
        </xdr:cNvPr>
        <xdr:cNvSpPr>
          <a:spLocks noChangeShapeType="1"/>
        </xdr:cNvSpPr>
      </xdr:nvSpPr>
      <xdr:spPr bwMode="auto">
        <a:xfrm>
          <a:off x="4743450" y="140017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52</xdr:row>
      <xdr:rowOff>0</xdr:rowOff>
    </xdr:from>
    <xdr:to>
      <xdr:col>7</xdr:col>
      <xdr:colOff>0</xdr:colOff>
      <xdr:row>52</xdr:row>
      <xdr:rowOff>0</xdr:rowOff>
    </xdr:to>
    <xdr:sp macro="" textlink="">
      <xdr:nvSpPr>
        <xdr:cNvPr id="2073" name="Line 18">
          <a:extLst>
            <a:ext uri="{FF2B5EF4-FFF2-40B4-BE49-F238E27FC236}">
              <a16:creationId xmlns:a16="http://schemas.microsoft.com/office/drawing/2014/main" id="{00000000-0008-0000-0500-000019080000}"/>
            </a:ext>
          </a:extLst>
        </xdr:cNvPr>
        <xdr:cNvSpPr>
          <a:spLocks noChangeShapeType="1"/>
        </xdr:cNvSpPr>
      </xdr:nvSpPr>
      <xdr:spPr bwMode="auto">
        <a:xfrm>
          <a:off x="4743450" y="134874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48</xdr:row>
      <xdr:rowOff>0</xdr:rowOff>
    </xdr:from>
    <xdr:to>
      <xdr:col>7</xdr:col>
      <xdr:colOff>0</xdr:colOff>
      <xdr:row>48</xdr:row>
      <xdr:rowOff>0</xdr:rowOff>
    </xdr:to>
    <xdr:sp macro="" textlink="">
      <xdr:nvSpPr>
        <xdr:cNvPr id="2074" name="Line 43">
          <a:extLst>
            <a:ext uri="{FF2B5EF4-FFF2-40B4-BE49-F238E27FC236}">
              <a16:creationId xmlns:a16="http://schemas.microsoft.com/office/drawing/2014/main" id="{00000000-0008-0000-0500-00001A080000}"/>
            </a:ext>
          </a:extLst>
        </xdr:cNvPr>
        <xdr:cNvSpPr>
          <a:spLocks noChangeShapeType="1"/>
        </xdr:cNvSpPr>
      </xdr:nvSpPr>
      <xdr:spPr bwMode="auto">
        <a:xfrm>
          <a:off x="4743450" y="12458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50</xdr:row>
      <xdr:rowOff>0</xdr:rowOff>
    </xdr:from>
    <xdr:to>
      <xdr:col>7</xdr:col>
      <xdr:colOff>0</xdr:colOff>
      <xdr:row>50</xdr:row>
      <xdr:rowOff>0</xdr:rowOff>
    </xdr:to>
    <xdr:sp macro="" textlink="">
      <xdr:nvSpPr>
        <xdr:cNvPr id="2075" name="Line 44">
          <a:extLst>
            <a:ext uri="{FF2B5EF4-FFF2-40B4-BE49-F238E27FC236}">
              <a16:creationId xmlns:a16="http://schemas.microsoft.com/office/drawing/2014/main" id="{00000000-0008-0000-0500-00001B080000}"/>
            </a:ext>
          </a:extLst>
        </xdr:cNvPr>
        <xdr:cNvSpPr>
          <a:spLocks noChangeShapeType="1"/>
        </xdr:cNvSpPr>
      </xdr:nvSpPr>
      <xdr:spPr bwMode="auto">
        <a:xfrm>
          <a:off x="4743450" y="129730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17</xdr:row>
      <xdr:rowOff>0</xdr:rowOff>
    </xdr:from>
    <xdr:to>
      <xdr:col>7</xdr:col>
      <xdr:colOff>0</xdr:colOff>
      <xdr:row>17</xdr:row>
      <xdr:rowOff>0</xdr:rowOff>
    </xdr:to>
    <xdr:sp macro="" textlink="">
      <xdr:nvSpPr>
        <xdr:cNvPr id="2076" name="Line 18">
          <a:extLst>
            <a:ext uri="{FF2B5EF4-FFF2-40B4-BE49-F238E27FC236}">
              <a16:creationId xmlns:a16="http://schemas.microsoft.com/office/drawing/2014/main" id="{00000000-0008-0000-0500-00001C080000}"/>
            </a:ext>
          </a:extLst>
        </xdr:cNvPr>
        <xdr:cNvSpPr>
          <a:spLocks noChangeShapeType="1"/>
        </xdr:cNvSpPr>
      </xdr:nvSpPr>
      <xdr:spPr bwMode="auto">
        <a:xfrm>
          <a:off x="4751294" y="3944471"/>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5.xml><?xml version="1.0" encoding="utf-8"?>
<xdr:wsDr xmlns:xdr="http://schemas.openxmlformats.org/drawingml/2006/spreadsheetDrawing" xmlns:a="http://schemas.openxmlformats.org/drawingml/2006/main">
  <xdr:oneCellAnchor>
    <xdr:from>
      <xdr:col>0</xdr:col>
      <xdr:colOff>0</xdr:colOff>
      <xdr:row>0</xdr:row>
      <xdr:rowOff>0</xdr:rowOff>
    </xdr:from>
    <xdr:ext cx="1736192" cy="268247"/>
    <xdr:pic>
      <xdr:nvPicPr>
        <xdr:cNvPr id="2" name="Рисунок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0" y="0"/>
          <a:ext cx="1736192" cy="268247"/>
        </a:xfrm>
        <a:prstGeom prst="rect">
          <a:avLst/>
        </a:prstGeom>
      </xdr:spPr>
    </xdr:pic>
    <xdr:clientData fPrintsWithSheet="0"/>
  </xdr:oneCellAnchor>
</xdr:wsDr>
</file>

<file path=xl/drawings/drawing6.xml><?xml version="1.0" encoding="utf-8"?>
<xdr:wsDr xmlns:xdr="http://schemas.openxmlformats.org/drawingml/2006/spreadsheetDrawing" xmlns:a="http://schemas.openxmlformats.org/drawingml/2006/main">
  <xdr:oneCellAnchor>
    <xdr:from>
      <xdr:col>0</xdr:col>
      <xdr:colOff>0</xdr:colOff>
      <xdr:row>0</xdr:row>
      <xdr:rowOff>0</xdr:rowOff>
    </xdr:from>
    <xdr:ext cx="1731414" cy="268247"/>
    <xdr:pic>
      <xdr:nvPicPr>
        <xdr:cNvPr id="2" name="Рисунок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0" y="0"/>
          <a:ext cx="1731414" cy="268247"/>
        </a:xfrm>
        <a:prstGeom prst="rect">
          <a:avLst/>
        </a:prstGeom>
      </xdr:spPr>
    </xdr:pic>
    <xdr:clientData fPrintsWithSheet="0"/>
  </xdr:oneCellAnchor>
</xdr:wsDr>
</file>

<file path=xl/drawings/drawing7.xml><?xml version="1.0" encoding="utf-8"?>
<xdr:wsDr xmlns:xdr="http://schemas.openxmlformats.org/drawingml/2006/spreadsheetDrawing" xmlns:a="http://schemas.openxmlformats.org/drawingml/2006/main">
  <xdr:oneCellAnchor>
    <xdr:from>
      <xdr:col>0</xdr:col>
      <xdr:colOff>0</xdr:colOff>
      <xdr:row>0</xdr:row>
      <xdr:rowOff>0</xdr:rowOff>
    </xdr:from>
    <xdr:ext cx="1736192" cy="268247"/>
    <xdr:pic>
      <xdr:nvPicPr>
        <xdr:cNvPr id="2" name="Рисунок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stretch>
          <a:fillRect/>
        </a:stretch>
      </xdr:blipFill>
      <xdr:spPr>
        <a:xfrm>
          <a:off x="0" y="0"/>
          <a:ext cx="1736192" cy="268247"/>
        </a:xfrm>
        <a:prstGeom prst="rect">
          <a:avLst/>
        </a:prstGeom>
      </xdr:spPr>
    </xdr:pic>
    <xdr:clientData fPrintsWithSheet="0"/>
  </xdr:oneCellAnchor>
</xdr:wsDr>
</file>

<file path=xl/drawings/drawing8.xml><?xml version="1.0" encoding="utf-8"?>
<xdr:wsDr xmlns:xdr="http://schemas.openxmlformats.org/drawingml/2006/spreadsheetDrawing" xmlns:a="http://schemas.openxmlformats.org/drawingml/2006/main">
  <xdr:twoCellAnchor>
    <xdr:from>
      <xdr:col>7</xdr:col>
      <xdr:colOff>0</xdr:colOff>
      <xdr:row>11</xdr:row>
      <xdr:rowOff>0</xdr:rowOff>
    </xdr:from>
    <xdr:to>
      <xdr:col>7</xdr:col>
      <xdr:colOff>0</xdr:colOff>
      <xdr:row>11</xdr:row>
      <xdr:rowOff>0</xdr:rowOff>
    </xdr:to>
    <xdr:sp macro="" textlink="">
      <xdr:nvSpPr>
        <xdr:cNvPr id="2" name="Line 1">
          <a:extLst>
            <a:ext uri="{FF2B5EF4-FFF2-40B4-BE49-F238E27FC236}">
              <a16:creationId xmlns:a16="http://schemas.microsoft.com/office/drawing/2014/main" id="{00000000-0008-0000-0900-000002000000}"/>
            </a:ext>
          </a:extLst>
        </xdr:cNvPr>
        <xdr:cNvSpPr>
          <a:spLocks noChangeShapeType="1"/>
        </xdr:cNvSpPr>
      </xdr:nvSpPr>
      <xdr:spPr bwMode="auto">
        <a:xfrm>
          <a:off x="4743450" y="29051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10</xdr:row>
      <xdr:rowOff>304800</xdr:rowOff>
    </xdr:from>
    <xdr:to>
      <xdr:col>9</xdr:col>
      <xdr:colOff>0</xdr:colOff>
      <xdr:row>10</xdr:row>
      <xdr:rowOff>304800</xdr:rowOff>
    </xdr:to>
    <xdr:sp macro="" textlink="">
      <xdr:nvSpPr>
        <xdr:cNvPr id="3" name="Line 2">
          <a:extLst>
            <a:ext uri="{FF2B5EF4-FFF2-40B4-BE49-F238E27FC236}">
              <a16:creationId xmlns:a16="http://schemas.microsoft.com/office/drawing/2014/main" id="{00000000-0008-0000-0900-000003000000}"/>
            </a:ext>
          </a:extLst>
        </xdr:cNvPr>
        <xdr:cNvSpPr>
          <a:spLocks noChangeShapeType="1"/>
        </xdr:cNvSpPr>
      </xdr:nvSpPr>
      <xdr:spPr bwMode="auto">
        <a:xfrm>
          <a:off x="5524500" y="29051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12</xdr:row>
      <xdr:rowOff>304800</xdr:rowOff>
    </xdr:from>
    <xdr:to>
      <xdr:col>9</xdr:col>
      <xdr:colOff>0</xdr:colOff>
      <xdr:row>12</xdr:row>
      <xdr:rowOff>304800</xdr:rowOff>
    </xdr:to>
    <xdr:sp macro="" textlink="">
      <xdr:nvSpPr>
        <xdr:cNvPr id="4" name="Line 3">
          <a:extLst>
            <a:ext uri="{FF2B5EF4-FFF2-40B4-BE49-F238E27FC236}">
              <a16:creationId xmlns:a16="http://schemas.microsoft.com/office/drawing/2014/main" id="{00000000-0008-0000-0900-000004000000}"/>
            </a:ext>
          </a:extLst>
        </xdr:cNvPr>
        <xdr:cNvSpPr>
          <a:spLocks noChangeShapeType="1"/>
        </xdr:cNvSpPr>
      </xdr:nvSpPr>
      <xdr:spPr bwMode="auto">
        <a:xfrm>
          <a:off x="5524500" y="34194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18</xdr:row>
      <xdr:rowOff>304800</xdr:rowOff>
    </xdr:from>
    <xdr:to>
      <xdr:col>9</xdr:col>
      <xdr:colOff>0</xdr:colOff>
      <xdr:row>18</xdr:row>
      <xdr:rowOff>304800</xdr:rowOff>
    </xdr:to>
    <xdr:sp macro="" textlink="">
      <xdr:nvSpPr>
        <xdr:cNvPr id="5" name="Line 4">
          <a:extLst>
            <a:ext uri="{FF2B5EF4-FFF2-40B4-BE49-F238E27FC236}">
              <a16:creationId xmlns:a16="http://schemas.microsoft.com/office/drawing/2014/main" id="{00000000-0008-0000-0900-000005000000}"/>
            </a:ext>
          </a:extLst>
        </xdr:cNvPr>
        <xdr:cNvSpPr>
          <a:spLocks noChangeShapeType="1"/>
        </xdr:cNvSpPr>
      </xdr:nvSpPr>
      <xdr:spPr bwMode="auto">
        <a:xfrm>
          <a:off x="5524500" y="4448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19</xdr:row>
      <xdr:rowOff>0</xdr:rowOff>
    </xdr:from>
    <xdr:to>
      <xdr:col>7</xdr:col>
      <xdr:colOff>0</xdr:colOff>
      <xdr:row>19</xdr:row>
      <xdr:rowOff>0</xdr:rowOff>
    </xdr:to>
    <xdr:sp macro="" textlink="">
      <xdr:nvSpPr>
        <xdr:cNvPr id="6" name="Line 5">
          <a:extLst>
            <a:ext uri="{FF2B5EF4-FFF2-40B4-BE49-F238E27FC236}">
              <a16:creationId xmlns:a16="http://schemas.microsoft.com/office/drawing/2014/main" id="{00000000-0008-0000-0900-000006000000}"/>
            </a:ext>
          </a:extLst>
        </xdr:cNvPr>
        <xdr:cNvSpPr>
          <a:spLocks noChangeShapeType="1"/>
        </xdr:cNvSpPr>
      </xdr:nvSpPr>
      <xdr:spPr bwMode="auto">
        <a:xfrm>
          <a:off x="4743450" y="4448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21</xdr:row>
      <xdr:rowOff>0</xdr:rowOff>
    </xdr:from>
    <xdr:to>
      <xdr:col>9</xdr:col>
      <xdr:colOff>0</xdr:colOff>
      <xdr:row>21</xdr:row>
      <xdr:rowOff>0</xdr:rowOff>
    </xdr:to>
    <xdr:sp macro="" textlink="">
      <xdr:nvSpPr>
        <xdr:cNvPr id="7" name="Line 6">
          <a:extLst>
            <a:ext uri="{FF2B5EF4-FFF2-40B4-BE49-F238E27FC236}">
              <a16:creationId xmlns:a16="http://schemas.microsoft.com/office/drawing/2014/main" id="{00000000-0008-0000-0900-000007000000}"/>
            </a:ext>
          </a:extLst>
        </xdr:cNvPr>
        <xdr:cNvSpPr>
          <a:spLocks noChangeShapeType="1"/>
        </xdr:cNvSpPr>
      </xdr:nvSpPr>
      <xdr:spPr bwMode="auto">
        <a:xfrm>
          <a:off x="5524500" y="48196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21</xdr:row>
      <xdr:rowOff>0</xdr:rowOff>
    </xdr:from>
    <xdr:to>
      <xdr:col>9</xdr:col>
      <xdr:colOff>0</xdr:colOff>
      <xdr:row>21</xdr:row>
      <xdr:rowOff>0</xdr:rowOff>
    </xdr:to>
    <xdr:sp macro="" textlink="">
      <xdr:nvSpPr>
        <xdr:cNvPr id="8" name="Line 7">
          <a:extLst>
            <a:ext uri="{FF2B5EF4-FFF2-40B4-BE49-F238E27FC236}">
              <a16:creationId xmlns:a16="http://schemas.microsoft.com/office/drawing/2014/main" id="{00000000-0008-0000-0900-000008000000}"/>
            </a:ext>
          </a:extLst>
        </xdr:cNvPr>
        <xdr:cNvSpPr>
          <a:spLocks noChangeShapeType="1"/>
        </xdr:cNvSpPr>
      </xdr:nvSpPr>
      <xdr:spPr bwMode="auto">
        <a:xfrm>
          <a:off x="5524500" y="48196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21</xdr:row>
      <xdr:rowOff>0</xdr:rowOff>
    </xdr:from>
    <xdr:to>
      <xdr:col>9</xdr:col>
      <xdr:colOff>0</xdr:colOff>
      <xdr:row>21</xdr:row>
      <xdr:rowOff>0</xdr:rowOff>
    </xdr:to>
    <xdr:sp macro="" textlink="">
      <xdr:nvSpPr>
        <xdr:cNvPr id="9" name="Line 8">
          <a:extLst>
            <a:ext uri="{FF2B5EF4-FFF2-40B4-BE49-F238E27FC236}">
              <a16:creationId xmlns:a16="http://schemas.microsoft.com/office/drawing/2014/main" id="{00000000-0008-0000-0900-000009000000}"/>
            </a:ext>
          </a:extLst>
        </xdr:cNvPr>
        <xdr:cNvSpPr>
          <a:spLocks noChangeShapeType="1"/>
        </xdr:cNvSpPr>
      </xdr:nvSpPr>
      <xdr:spPr bwMode="auto">
        <a:xfrm>
          <a:off x="5524500" y="48196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21</xdr:row>
      <xdr:rowOff>0</xdr:rowOff>
    </xdr:from>
    <xdr:to>
      <xdr:col>9</xdr:col>
      <xdr:colOff>0</xdr:colOff>
      <xdr:row>21</xdr:row>
      <xdr:rowOff>0</xdr:rowOff>
    </xdr:to>
    <xdr:sp macro="" textlink="">
      <xdr:nvSpPr>
        <xdr:cNvPr id="10" name="Line 9">
          <a:extLst>
            <a:ext uri="{FF2B5EF4-FFF2-40B4-BE49-F238E27FC236}">
              <a16:creationId xmlns:a16="http://schemas.microsoft.com/office/drawing/2014/main" id="{00000000-0008-0000-0900-00000A000000}"/>
            </a:ext>
          </a:extLst>
        </xdr:cNvPr>
        <xdr:cNvSpPr>
          <a:spLocks noChangeShapeType="1"/>
        </xdr:cNvSpPr>
      </xdr:nvSpPr>
      <xdr:spPr bwMode="auto">
        <a:xfrm>
          <a:off x="5524500" y="48196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21</xdr:row>
      <xdr:rowOff>0</xdr:rowOff>
    </xdr:from>
    <xdr:to>
      <xdr:col>9</xdr:col>
      <xdr:colOff>0</xdr:colOff>
      <xdr:row>21</xdr:row>
      <xdr:rowOff>0</xdr:rowOff>
    </xdr:to>
    <xdr:sp macro="" textlink="">
      <xdr:nvSpPr>
        <xdr:cNvPr id="11" name="Line 10">
          <a:extLst>
            <a:ext uri="{FF2B5EF4-FFF2-40B4-BE49-F238E27FC236}">
              <a16:creationId xmlns:a16="http://schemas.microsoft.com/office/drawing/2014/main" id="{00000000-0008-0000-0900-00000B000000}"/>
            </a:ext>
          </a:extLst>
        </xdr:cNvPr>
        <xdr:cNvSpPr>
          <a:spLocks noChangeShapeType="1"/>
        </xdr:cNvSpPr>
      </xdr:nvSpPr>
      <xdr:spPr bwMode="auto">
        <a:xfrm>
          <a:off x="5524500" y="48196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21</xdr:row>
      <xdr:rowOff>0</xdr:rowOff>
    </xdr:from>
    <xdr:to>
      <xdr:col>9</xdr:col>
      <xdr:colOff>0</xdr:colOff>
      <xdr:row>21</xdr:row>
      <xdr:rowOff>0</xdr:rowOff>
    </xdr:to>
    <xdr:sp macro="" textlink="">
      <xdr:nvSpPr>
        <xdr:cNvPr id="12" name="Line 11">
          <a:extLst>
            <a:ext uri="{FF2B5EF4-FFF2-40B4-BE49-F238E27FC236}">
              <a16:creationId xmlns:a16="http://schemas.microsoft.com/office/drawing/2014/main" id="{00000000-0008-0000-0900-00000C000000}"/>
            </a:ext>
          </a:extLst>
        </xdr:cNvPr>
        <xdr:cNvSpPr>
          <a:spLocks noChangeShapeType="1"/>
        </xdr:cNvSpPr>
      </xdr:nvSpPr>
      <xdr:spPr bwMode="auto">
        <a:xfrm>
          <a:off x="5524500" y="48196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21</xdr:row>
      <xdr:rowOff>0</xdr:rowOff>
    </xdr:from>
    <xdr:to>
      <xdr:col>9</xdr:col>
      <xdr:colOff>0</xdr:colOff>
      <xdr:row>21</xdr:row>
      <xdr:rowOff>0</xdr:rowOff>
    </xdr:to>
    <xdr:sp macro="" textlink="">
      <xdr:nvSpPr>
        <xdr:cNvPr id="13" name="Line 12">
          <a:extLst>
            <a:ext uri="{FF2B5EF4-FFF2-40B4-BE49-F238E27FC236}">
              <a16:creationId xmlns:a16="http://schemas.microsoft.com/office/drawing/2014/main" id="{00000000-0008-0000-0900-00000D000000}"/>
            </a:ext>
          </a:extLst>
        </xdr:cNvPr>
        <xdr:cNvSpPr>
          <a:spLocks noChangeShapeType="1"/>
        </xdr:cNvSpPr>
      </xdr:nvSpPr>
      <xdr:spPr bwMode="auto">
        <a:xfrm>
          <a:off x="5524500" y="48196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21</xdr:row>
      <xdr:rowOff>0</xdr:rowOff>
    </xdr:from>
    <xdr:to>
      <xdr:col>9</xdr:col>
      <xdr:colOff>0</xdr:colOff>
      <xdr:row>21</xdr:row>
      <xdr:rowOff>0</xdr:rowOff>
    </xdr:to>
    <xdr:sp macro="" textlink="">
      <xdr:nvSpPr>
        <xdr:cNvPr id="14" name="Line 13">
          <a:extLst>
            <a:ext uri="{FF2B5EF4-FFF2-40B4-BE49-F238E27FC236}">
              <a16:creationId xmlns:a16="http://schemas.microsoft.com/office/drawing/2014/main" id="{00000000-0008-0000-0900-00000E000000}"/>
            </a:ext>
          </a:extLst>
        </xdr:cNvPr>
        <xdr:cNvSpPr>
          <a:spLocks noChangeShapeType="1"/>
        </xdr:cNvSpPr>
      </xdr:nvSpPr>
      <xdr:spPr bwMode="auto">
        <a:xfrm>
          <a:off x="5524500" y="48196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21</xdr:row>
      <xdr:rowOff>304800</xdr:rowOff>
    </xdr:from>
    <xdr:to>
      <xdr:col>9</xdr:col>
      <xdr:colOff>0</xdr:colOff>
      <xdr:row>21</xdr:row>
      <xdr:rowOff>304800</xdr:rowOff>
    </xdr:to>
    <xdr:sp macro="" textlink="">
      <xdr:nvSpPr>
        <xdr:cNvPr id="15" name="Line 14">
          <a:extLst>
            <a:ext uri="{FF2B5EF4-FFF2-40B4-BE49-F238E27FC236}">
              <a16:creationId xmlns:a16="http://schemas.microsoft.com/office/drawing/2014/main" id="{00000000-0008-0000-0900-00000F000000}"/>
            </a:ext>
          </a:extLst>
        </xdr:cNvPr>
        <xdr:cNvSpPr>
          <a:spLocks noChangeShapeType="1"/>
        </xdr:cNvSpPr>
      </xdr:nvSpPr>
      <xdr:spPr bwMode="auto">
        <a:xfrm>
          <a:off x="5524500" y="50101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21</xdr:row>
      <xdr:rowOff>0</xdr:rowOff>
    </xdr:from>
    <xdr:to>
      <xdr:col>9</xdr:col>
      <xdr:colOff>0</xdr:colOff>
      <xdr:row>21</xdr:row>
      <xdr:rowOff>0</xdr:rowOff>
    </xdr:to>
    <xdr:sp macro="" textlink="">
      <xdr:nvSpPr>
        <xdr:cNvPr id="16" name="Line 15">
          <a:extLst>
            <a:ext uri="{FF2B5EF4-FFF2-40B4-BE49-F238E27FC236}">
              <a16:creationId xmlns:a16="http://schemas.microsoft.com/office/drawing/2014/main" id="{00000000-0008-0000-0900-000010000000}"/>
            </a:ext>
          </a:extLst>
        </xdr:cNvPr>
        <xdr:cNvSpPr>
          <a:spLocks noChangeShapeType="1"/>
        </xdr:cNvSpPr>
      </xdr:nvSpPr>
      <xdr:spPr bwMode="auto">
        <a:xfrm>
          <a:off x="5524500" y="48196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21</xdr:row>
      <xdr:rowOff>0</xdr:rowOff>
    </xdr:from>
    <xdr:to>
      <xdr:col>9</xdr:col>
      <xdr:colOff>0</xdr:colOff>
      <xdr:row>21</xdr:row>
      <xdr:rowOff>0</xdr:rowOff>
    </xdr:to>
    <xdr:sp macro="" textlink="">
      <xdr:nvSpPr>
        <xdr:cNvPr id="17" name="Line 16">
          <a:extLst>
            <a:ext uri="{FF2B5EF4-FFF2-40B4-BE49-F238E27FC236}">
              <a16:creationId xmlns:a16="http://schemas.microsoft.com/office/drawing/2014/main" id="{00000000-0008-0000-0900-000011000000}"/>
            </a:ext>
          </a:extLst>
        </xdr:cNvPr>
        <xdr:cNvSpPr>
          <a:spLocks noChangeShapeType="1"/>
        </xdr:cNvSpPr>
      </xdr:nvSpPr>
      <xdr:spPr bwMode="auto">
        <a:xfrm>
          <a:off x="5524500" y="48196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19</xdr:row>
      <xdr:rowOff>0</xdr:rowOff>
    </xdr:from>
    <xdr:to>
      <xdr:col>7</xdr:col>
      <xdr:colOff>0</xdr:colOff>
      <xdr:row>19</xdr:row>
      <xdr:rowOff>0</xdr:rowOff>
    </xdr:to>
    <xdr:sp macro="" textlink="">
      <xdr:nvSpPr>
        <xdr:cNvPr id="18" name="Line 17">
          <a:extLst>
            <a:ext uri="{FF2B5EF4-FFF2-40B4-BE49-F238E27FC236}">
              <a16:creationId xmlns:a16="http://schemas.microsoft.com/office/drawing/2014/main" id="{00000000-0008-0000-0900-000012000000}"/>
            </a:ext>
          </a:extLst>
        </xdr:cNvPr>
        <xdr:cNvSpPr>
          <a:spLocks noChangeShapeType="1"/>
        </xdr:cNvSpPr>
      </xdr:nvSpPr>
      <xdr:spPr bwMode="auto">
        <a:xfrm>
          <a:off x="4743450" y="4448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15</xdr:row>
      <xdr:rowOff>0</xdr:rowOff>
    </xdr:from>
    <xdr:to>
      <xdr:col>7</xdr:col>
      <xdr:colOff>0</xdr:colOff>
      <xdr:row>15</xdr:row>
      <xdr:rowOff>0</xdr:rowOff>
    </xdr:to>
    <xdr:sp macro="" textlink="">
      <xdr:nvSpPr>
        <xdr:cNvPr id="19" name="Line 18">
          <a:extLst>
            <a:ext uri="{FF2B5EF4-FFF2-40B4-BE49-F238E27FC236}">
              <a16:creationId xmlns:a16="http://schemas.microsoft.com/office/drawing/2014/main" id="{00000000-0008-0000-0900-000013000000}"/>
            </a:ext>
          </a:extLst>
        </xdr:cNvPr>
        <xdr:cNvSpPr>
          <a:spLocks noChangeShapeType="1"/>
        </xdr:cNvSpPr>
      </xdr:nvSpPr>
      <xdr:spPr bwMode="auto">
        <a:xfrm>
          <a:off x="4743450" y="39338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21</xdr:row>
      <xdr:rowOff>0</xdr:rowOff>
    </xdr:from>
    <xdr:to>
      <xdr:col>9</xdr:col>
      <xdr:colOff>0</xdr:colOff>
      <xdr:row>21</xdr:row>
      <xdr:rowOff>0</xdr:rowOff>
    </xdr:to>
    <xdr:sp macro="" textlink="">
      <xdr:nvSpPr>
        <xdr:cNvPr id="20" name="Line 19">
          <a:extLst>
            <a:ext uri="{FF2B5EF4-FFF2-40B4-BE49-F238E27FC236}">
              <a16:creationId xmlns:a16="http://schemas.microsoft.com/office/drawing/2014/main" id="{00000000-0008-0000-0900-000014000000}"/>
            </a:ext>
          </a:extLst>
        </xdr:cNvPr>
        <xdr:cNvSpPr>
          <a:spLocks noChangeShapeType="1"/>
        </xdr:cNvSpPr>
      </xdr:nvSpPr>
      <xdr:spPr bwMode="auto">
        <a:xfrm>
          <a:off x="5524500" y="48196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21</xdr:row>
      <xdr:rowOff>0</xdr:rowOff>
    </xdr:from>
    <xdr:to>
      <xdr:col>9</xdr:col>
      <xdr:colOff>0</xdr:colOff>
      <xdr:row>21</xdr:row>
      <xdr:rowOff>0</xdr:rowOff>
    </xdr:to>
    <xdr:sp macro="" textlink="">
      <xdr:nvSpPr>
        <xdr:cNvPr id="21" name="Line 20">
          <a:extLst>
            <a:ext uri="{FF2B5EF4-FFF2-40B4-BE49-F238E27FC236}">
              <a16:creationId xmlns:a16="http://schemas.microsoft.com/office/drawing/2014/main" id="{00000000-0008-0000-0900-000015000000}"/>
            </a:ext>
          </a:extLst>
        </xdr:cNvPr>
        <xdr:cNvSpPr>
          <a:spLocks noChangeShapeType="1"/>
        </xdr:cNvSpPr>
      </xdr:nvSpPr>
      <xdr:spPr bwMode="auto">
        <a:xfrm>
          <a:off x="5524500" y="48196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21</xdr:row>
      <xdr:rowOff>0</xdr:rowOff>
    </xdr:from>
    <xdr:to>
      <xdr:col>9</xdr:col>
      <xdr:colOff>0</xdr:colOff>
      <xdr:row>21</xdr:row>
      <xdr:rowOff>0</xdr:rowOff>
    </xdr:to>
    <xdr:sp macro="" textlink="">
      <xdr:nvSpPr>
        <xdr:cNvPr id="22" name="Line 21">
          <a:extLst>
            <a:ext uri="{FF2B5EF4-FFF2-40B4-BE49-F238E27FC236}">
              <a16:creationId xmlns:a16="http://schemas.microsoft.com/office/drawing/2014/main" id="{00000000-0008-0000-0900-000016000000}"/>
            </a:ext>
          </a:extLst>
        </xdr:cNvPr>
        <xdr:cNvSpPr>
          <a:spLocks noChangeShapeType="1"/>
        </xdr:cNvSpPr>
      </xdr:nvSpPr>
      <xdr:spPr bwMode="auto">
        <a:xfrm>
          <a:off x="5524500" y="48196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21</xdr:row>
      <xdr:rowOff>0</xdr:rowOff>
    </xdr:from>
    <xdr:to>
      <xdr:col>9</xdr:col>
      <xdr:colOff>0</xdr:colOff>
      <xdr:row>21</xdr:row>
      <xdr:rowOff>0</xdr:rowOff>
    </xdr:to>
    <xdr:sp macro="" textlink="">
      <xdr:nvSpPr>
        <xdr:cNvPr id="23" name="Line 22">
          <a:extLst>
            <a:ext uri="{FF2B5EF4-FFF2-40B4-BE49-F238E27FC236}">
              <a16:creationId xmlns:a16="http://schemas.microsoft.com/office/drawing/2014/main" id="{00000000-0008-0000-0900-000017000000}"/>
            </a:ext>
          </a:extLst>
        </xdr:cNvPr>
        <xdr:cNvSpPr>
          <a:spLocks noChangeShapeType="1"/>
        </xdr:cNvSpPr>
      </xdr:nvSpPr>
      <xdr:spPr bwMode="auto">
        <a:xfrm>
          <a:off x="5524500" y="48196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21</xdr:row>
      <xdr:rowOff>0</xdr:rowOff>
    </xdr:from>
    <xdr:to>
      <xdr:col>9</xdr:col>
      <xdr:colOff>0</xdr:colOff>
      <xdr:row>21</xdr:row>
      <xdr:rowOff>0</xdr:rowOff>
    </xdr:to>
    <xdr:sp macro="" textlink="">
      <xdr:nvSpPr>
        <xdr:cNvPr id="24" name="Line 23">
          <a:extLst>
            <a:ext uri="{FF2B5EF4-FFF2-40B4-BE49-F238E27FC236}">
              <a16:creationId xmlns:a16="http://schemas.microsoft.com/office/drawing/2014/main" id="{00000000-0008-0000-0900-000018000000}"/>
            </a:ext>
          </a:extLst>
        </xdr:cNvPr>
        <xdr:cNvSpPr>
          <a:spLocks noChangeShapeType="1"/>
        </xdr:cNvSpPr>
      </xdr:nvSpPr>
      <xdr:spPr bwMode="auto">
        <a:xfrm>
          <a:off x="5524500" y="48196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21</xdr:row>
      <xdr:rowOff>0</xdr:rowOff>
    </xdr:from>
    <xdr:to>
      <xdr:col>9</xdr:col>
      <xdr:colOff>0</xdr:colOff>
      <xdr:row>21</xdr:row>
      <xdr:rowOff>0</xdr:rowOff>
    </xdr:to>
    <xdr:sp macro="" textlink="">
      <xdr:nvSpPr>
        <xdr:cNvPr id="25" name="Line 24">
          <a:extLst>
            <a:ext uri="{FF2B5EF4-FFF2-40B4-BE49-F238E27FC236}">
              <a16:creationId xmlns:a16="http://schemas.microsoft.com/office/drawing/2014/main" id="{00000000-0008-0000-0900-000019000000}"/>
            </a:ext>
          </a:extLst>
        </xdr:cNvPr>
        <xdr:cNvSpPr>
          <a:spLocks noChangeShapeType="1"/>
        </xdr:cNvSpPr>
      </xdr:nvSpPr>
      <xdr:spPr bwMode="auto">
        <a:xfrm>
          <a:off x="5524500" y="48196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122</xdr:row>
      <xdr:rowOff>0</xdr:rowOff>
    </xdr:from>
    <xdr:to>
      <xdr:col>5</xdr:col>
      <xdr:colOff>0</xdr:colOff>
      <xdr:row>122</xdr:row>
      <xdr:rowOff>0</xdr:rowOff>
    </xdr:to>
    <xdr:sp macro="" textlink="">
      <xdr:nvSpPr>
        <xdr:cNvPr id="26" name="Line 25">
          <a:extLst>
            <a:ext uri="{FF2B5EF4-FFF2-40B4-BE49-F238E27FC236}">
              <a16:creationId xmlns:a16="http://schemas.microsoft.com/office/drawing/2014/main" id="{00000000-0008-0000-0900-00001A000000}"/>
            </a:ext>
          </a:extLst>
        </xdr:cNvPr>
        <xdr:cNvSpPr>
          <a:spLocks noChangeShapeType="1"/>
        </xdr:cNvSpPr>
      </xdr:nvSpPr>
      <xdr:spPr bwMode="auto">
        <a:xfrm>
          <a:off x="2943225" y="9144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122</xdr:row>
      <xdr:rowOff>0</xdr:rowOff>
    </xdr:from>
    <xdr:to>
      <xdr:col>5</xdr:col>
      <xdr:colOff>0</xdr:colOff>
      <xdr:row>122</xdr:row>
      <xdr:rowOff>0</xdr:rowOff>
    </xdr:to>
    <xdr:sp macro="" textlink="">
      <xdr:nvSpPr>
        <xdr:cNvPr id="27" name="Line 26">
          <a:extLst>
            <a:ext uri="{FF2B5EF4-FFF2-40B4-BE49-F238E27FC236}">
              <a16:creationId xmlns:a16="http://schemas.microsoft.com/office/drawing/2014/main" id="{00000000-0008-0000-0900-00001B000000}"/>
            </a:ext>
          </a:extLst>
        </xdr:cNvPr>
        <xdr:cNvSpPr>
          <a:spLocks noChangeShapeType="1"/>
        </xdr:cNvSpPr>
      </xdr:nvSpPr>
      <xdr:spPr bwMode="auto">
        <a:xfrm>
          <a:off x="2943225" y="9144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122</xdr:row>
      <xdr:rowOff>0</xdr:rowOff>
    </xdr:from>
    <xdr:to>
      <xdr:col>5</xdr:col>
      <xdr:colOff>0</xdr:colOff>
      <xdr:row>122</xdr:row>
      <xdr:rowOff>0</xdr:rowOff>
    </xdr:to>
    <xdr:sp macro="" textlink="">
      <xdr:nvSpPr>
        <xdr:cNvPr id="28" name="Line 27">
          <a:extLst>
            <a:ext uri="{FF2B5EF4-FFF2-40B4-BE49-F238E27FC236}">
              <a16:creationId xmlns:a16="http://schemas.microsoft.com/office/drawing/2014/main" id="{00000000-0008-0000-0900-00001C000000}"/>
            </a:ext>
          </a:extLst>
        </xdr:cNvPr>
        <xdr:cNvSpPr>
          <a:spLocks noChangeShapeType="1"/>
        </xdr:cNvSpPr>
      </xdr:nvSpPr>
      <xdr:spPr bwMode="auto">
        <a:xfrm>
          <a:off x="2943225" y="9144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122</xdr:row>
      <xdr:rowOff>0</xdr:rowOff>
    </xdr:from>
    <xdr:to>
      <xdr:col>5</xdr:col>
      <xdr:colOff>0</xdr:colOff>
      <xdr:row>122</xdr:row>
      <xdr:rowOff>0</xdr:rowOff>
    </xdr:to>
    <xdr:sp macro="" textlink="">
      <xdr:nvSpPr>
        <xdr:cNvPr id="29" name="Line 29">
          <a:extLst>
            <a:ext uri="{FF2B5EF4-FFF2-40B4-BE49-F238E27FC236}">
              <a16:creationId xmlns:a16="http://schemas.microsoft.com/office/drawing/2014/main" id="{00000000-0008-0000-0900-00001D000000}"/>
            </a:ext>
          </a:extLst>
        </xdr:cNvPr>
        <xdr:cNvSpPr>
          <a:spLocks noChangeShapeType="1"/>
        </xdr:cNvSpPr>
      </xdr:nvSpPr>
      <xdr:spPr bwMode="auto">
        <a:xfrm>
          <a:off x="2943225" y="9144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122</xdr:row>
      <xdr:rowOff>0</xdr:rowOff>
    </xdr:from>
    <xdr:to>
      <xdr:col>5</xdr:col>
      <xdr:colOff>0</xdr:colOff>
      <xdr:row>122</xdr:row>
      <xdr:rowOff>0</xdr:rowOff>
    </xdr:to>
    <xdr:sp macro="" textlink="">
      <xdr:nvSpPr>
        <xdr:cNvPr id="30" name="Line 30">
          <a:extLst>
            <a:ext uri="{FF2B5EF4-FFF2-40B4-BE49-F238E27FC236}">
              <a16:creationId xmlns:a16="http://schemas.microsoft.com/office/drawing/2014/main" id="{00000000-0008-0000-0900-00001E000000}"/>
            </a:ext>
          </a:extLst>
        </xdr:cNvPr>
        <xdr:cNvSpPr>
          <a:spLocks noChangeShapeType="1"/>
        </xdr:cNvSpPr>
      </xdr:nvSpPr>
      <xdr:spPr bwMode="auto">
        <a:xfrm>
          <a:off x="2943225" y="9144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122</xdr:row>
      <xdr:rowOff>0</xdr:rowOff>
    </xdr:from>
    <xdr:to>
      <xdr:col>5</xdr:col>
      <xdr:colOff>0</xdr:colOff>
      <xdr:row>122</xdr:row>
      <xdr:rowOff>0</xdr:rowOff>
    </xdr:to>
    <xdr:sp macro="" textlink="">
      <xdr:nvSpPr>
        <xdr:cNvPr id="31" name="Line 31">
          <a:extLst>
            <a:ext uri="{FF2B5EF4-FFF2-40B4-BE49-F238E27FC236}">
              <a16:creationId xmlns:a16="http://schemas.microsoft.com/office/drawing/2014/main" id="{00000000-0008-0000-0900-00001F000000}"/>
            </a:ext>
          </a:extLst>
        </xdr:cNvPr>
        <xdr:cNvSpPr>
          <a:spLocks noChangeShapeType="1"/>
        </xdr:cNvSpPr>
      </xdr:nvSpPr>
      <xdr:spPr bwMode="auto">
        <a:xfrm>
          <a:off x="2943225" y="9144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122</xdr:row>
      <xdr:rowOff>0</xdr:rowOff>
    </xdr:from>
    <xdr:to>
      <xdr:col>5</xdr:col>
      <xdr:colOff>0</xdr:colOff>
      <xdr:row>122</xdr:row>
      <xdr:rowOff>0</xdr:rowOff>
    </xdr:to>
    <xdr:sp macro="" textlink="">
      <xdr:nvSpPr>
        <xdr:cNvPr id="32" name="Line 32">
          <a:extLst>
            <a:ext uri="{FF2B5EF4-FFF2-40B4-BE49-F238E27FC236}">
              <a16:creationId xmlns:a16="http://schemas.microsoft.com/office/drawing/2014/main" id="{00000000-0008-0000-0900-000020000000}"/>
            </a:ext>
          </a:extLst>
        </xdr:cNvPr>
        <xdr:cNvSpPr>
          <a:spLocks noChangeShapeType="1"/>
        </xdr:cNvSpPr>
      </xdr:nvSpPr>
      <xdr:spPr bwMode="auto">
        <a:xfrm>
          <a:off x="2943225" y="9144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122</xdr:row>
      <xdr:rowOff>0</xdr:rowOff>
    </xdr:from>
    <xdr:to>
      <xdr:col>5</xdr:col>
      <xdr:colOff>0</xdr:colOff>
      <xdr:row>122</xdr:row>
      <xdr:rowOff>0</xdr:rowOff>
    </xdr:to>
    <xdr:sp macro="" textlink="">
      <xdr:nvSpPr>
        <xdr:cNvPr id="33" name="Line 33">
          <a:extLst>
            <a:ext uri="{FF2B5EF4-FFF2-40B4-BE49-F238E27FC236}">
              <a16:creationId xmlns:a16="http://schemas.microsoft.com/office/drawing/2014/main" id="{00000000-0008-0000-0900-000021000000}"/>
            </a:ext>
          </a:extLst>
        </xdr:cNvPr>
        <xdr:cNvSpPr>
          <a:spLocks noChangeShapeType="1"/>
        </xdr:cNvSpPr>
      </xdr:nvSpPr>
      <xdr:spPr bwMode="auto">
        <a:xfrm>
          <a:off x="2943225" y="9144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122</xdr:row>
      <xdr:rowOff>0</xdr:rowOff>
    </xdr:from>
    <xdr:to>
      <xdr:col>5</xdr:col>
      <xdr:colOff>0</xdr:colOff>
      <xdr:row>122</xdr:row>
      <xdr:rowOff>0</xdr:rowOff>
    </xdr:to>
    <xdr:sp macro="" textlink="">
      <xdr:nvSpPr>
        <xdr:cNvPr id="34" name="Line 34">
          <a:extLst>
            <a:ext uri="{FF2B5EF4-FFF2-40B4-BE49-F238E27FC236}">
              <a16:creationId xmlns:a16="http://schemas.microsoft.com/office/drawing/2014/main" id="{00000000-0008-0000-0900-000022000000}"/>
            </a:ext>
          </a:extLst>
        </xdr:cNvPr>
        <xdr:cNvSpPr>
          <a:spLocks noChangeShapeType="1"/>
        </xdr:cNvSpPr>
      </xdr:nvSpPr>
      <xdr:spPr bwMode="auto">
        <a:xfrm>
          <a:off x="2943225" y="9144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122</xdr:row>
      <xdr:rowOff>0</xdr:rowOff>
    </xdr:from>
    <xdr:to>
      <xdr:col>5</xdr:col>
      <xdr:colOff>0</xdr:colOff>
      <xdr:row>122</xdr:row>
      <xdr:rowOff>0</xdr:rowOff>
    </xdr:to>
    <xdr:sp macro="" textlink="">
      <xdr:nvSpPr>
        <xdr:cNvPr id="35" name="Line 35">
          <a:extLst>
            <a:ext uri="{FF2B5EF4-FFF2-40B4-BE49-F238E27FC236}">
              <a16:creationId xmlns:a16="http://schemas.microsoft.com/office/drawing/2014/main" id="{00000000-0008-0000-0900-000023000000}"/>
            </a:ext>
          </a:extLst>
        </xdr:cNvPr>
        <xdr:cNvSpPr>
          <a:spLocks noChangeShapeType="1"/>
        </xdr:cNvSpPr>
      </xdr:nvSpPr>
      <xdr:spPr bwMode="auto">
        <a:xfrm>
          <a:off x="2943225" y="9144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122</xdr:row>
      <xdr:rowOff>0</xdr:rowOff>
    </xdr:from>
    <xdr:to>
      <xdr:col>5</xdr:col>
      <xdr:colOff>0</xdr:colOff>
      <xdr:row>122</xdr:row>
      <xdr:rowOff>0</xdr:rowOff>
    </xdr:to>
    <xdr:sp macro="" textlink="">
      <xdr:nvSpPr>
        <xdr:cNvPr id="36" name="Line 36">
          <a:extLst>
            <a:ext uri="{FF2B5EF4-FFF2-40B4-BE49-F238E27FC236}">
              <a16:creationId xmlns:a16="http://schemas.microsoft.com/office/drawing/2014/main" id="{00000000-0008-0000-0900-000024000000}"/>
            </a:ext>
          </a:extLst>
        </xdr:cNvPr>
        <xdr:cNvSpPr>
          <a:spLocks noChangeShapeType="1"/>
        </xdr:cNvSpPr>
      </xdr:nvSpPr>
      <xdr:spPr bwMode="auto">
        <a:xfrm>
          <a:off x="2943225" y="9144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122</xdr:row>
      <xdr:rowOff>0</xdr:rowOff>
    </xdr:from>
    <xdr:to>
      <xdr:col>5</xdr:col>
      <xdr:colOff>0</xdr:colOff>
      <xdr:row>122</xdr:row>
      <xdr:rowOff>0</xdr:rowOff>
    </xdr:to>
    <xdr:sp macro="" textlink="">
      <xdr:nvSpPr>
        <xdr:cNvPr id="37" name="Line 37">
          <a:extLst>
            <a:ext uri="{FF2B5EF4-FFF2-40B4-BE49-F238E27FC236}">
              <a16:creationId xmlns:a16="http://schemas.microsoft.com/office/drawing/2014/main" id="{00000000-0008-0000-0900-000025000000}"/>
            </a:ext>
          </a:extLst>
        </xdr:cNvPr>
        <xdr:cNvSpPr>
          <a:spLocks noChangeShapeType="1"/>
        </xdr:cNvSpPr>
      </xdr:nvSpPr>
      <xdr:spPr bwMode="auto">
        <a:xfrm>
          <a:off x="2943225" y="9144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122</xdr:row>
      <xdr:rowOff>0</xdr:rowOff>
    </xdr:from>
    <xdr:to>
      <xdr:col>5</xdr:col>
      <xdr:colOff>0</xdr:colOff>
      <xdr:row>122</xdr:row>
      <xdr:rowOff>0</xdr:rowOff>
    </xdr:to>
    <xdr:sp macro="" textlink="">
      <xdr:nvSpPr>
        <xdr:cNvPr id="38" name="Line 38">
          <a:extLst>
            <a:ext uri="{FF2B5EF4-FFF2-40B4-BE49-F238E27FC236}">
              <a16:creationId xmlns:a16="http://schemas.microsoft.com/office/drawing/2014/main" id="{00000000-0008-0000-0900-000026000000}"/>
            </a:ext>
          </a:extLst>
        </xdr:cNvPr>
        <xdr:cNvSpPr>
          <a:spLocks noChangeShapeType="1"/>
        </xdr:cNvSpPr>
      </xdr:nvSpPr>
      <xdr:spPr bwMode="auto">
        <a:xfrm>
          <a:off x="2943225" y="9144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122</xdr:row>
      <xdr:rowOff>0</xdr:rowOff>
    </xdr:from>
    <xdr:to>
      <xdr:col>5</xdr:col>
      <xdr:colOff>0</xdr:colOff>
      <xdr:row>122</xdr:row>
      <xdr:rowOff>0</xdr:rowOff>
    </xdr:to>
    <xdr:sp macro="" textlink="">
      <xdr:nvSpPr>
        <xdr:cNvPr id="39" name="Line 39">
          <a:extLst>
            <a:ext uri="{FF2B5EF4-FFF2-40B4-BE49-F238E27FC236}">
              <a16:creationId xmlns:a16="http://schemas.microsoft.com/office/drawing/2014/main" id="{00000000-0008-0000-0900-000027000000}"/>
            </a:ext>
          </a:extLst>
        </xdr:cNvPr>
        <xdr:cNvSpPr>
          <a:spLocks noChangeShapeType="1"/>
        </xdr:cNvSpPr>
      </xdr:nvSpPr>
      <xdr:spPr bwMode="auto">
        <a:xfrm>
          <a:off x="2943225" y="9144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122</xdr:row>
      <xdr:rowOff>0</xdr:rowOff>
    </xdr:from>
    <xdr:to>
      <xdr:col>5</xdr:col>
      <xdr:colOff>0</xdr:colOff>
      <xdr:row>122</xdr:row>
      <xdr:rowOff>0</xdr:rowOff>
    </xdr:to>
    <xdr:sp macro="" textlink="">
      <xdr:nvSpPr>
        <xdr:cNvPr id="40" name="Line 40">
          <a:extLst>
            <a:ext uri="{FF2B5EF4-FFF2-40B4-BE49-F238E27FC236}">
              <a16:creationId xmlns:a16="http://schemas.microsoft.com/office/drawing/2014/main" id="{00000000-0008-0000-0900-000028000000}"/>
            </a:ext>
          </a:extLst>
        </xdr:cNvPr>
        <xdr:cNvSpPr>
          <a:spLocks noChangeShapeType="1"/>
        </xdr:cNvSpPr>
      </xdr:nvSpPr>
      <xdr:spPr bwMode="auto">
        <a:xfrm>
          <a:off x="2943225" y="9144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122</xdr:row>
      <xdr:rowOff>0</xdr:rowOff>
    </xdr:from>
    <xdr:to>
      <xdr:col>5</xdr:col>
      <xdr:colOff>0</xdr:colOff>
      <xdr:row>122</xdr:row>
      <xdr:rowOff>0</xdr:rowOff>
    </xdr:to>
    <xdr:sp macro="" textlink="">
      <xdr:nvSpPr>
        <xdr:cNvPr id="41" name="Line 41">
          <a:extLst>
            <a:ext uri="{FF2B5EF4-FFF2-40B4-BE49-F238E27FC236}">
              <a16:creationId xmlns:a16="http://schemas.microsoft.com/office/drawing/2014/main" id="{00000000-0008-0000-0900-000029000000}"/>
            </a:ext>
          </a:extLst>
        </xdr:cNvPr>
        <xdr:cNvSpPr>
          <a:spLocks noChangeShapeType="1"/>
        </xdr:cNvSpPr>
      </xdr:nvSpPr>
      <xdr:spPr bwMode="auto">
        <a:xfrm>
          <a:off x="2943225" y="91440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20</xdr:row>
      <xdr:rowOff>0</xdr:rowOff>
    </xdr:from>
    <xdr:to>
      <xdr:col>9</xdr:col>
      <xdr:colOff>0</xdr:colOff>
      <xdr:row>20</xdr:row>
      <xdr:rowOff>0</xdr:rowOff>
    </xdr:to>
    <xdr:sp macro="" textlink="">
      <xdr:nvSpPr>
        <xdr:cNvPr id="42" name="Line 42">
          <a:extLst>
            <a:ext uri="{FF2B5EF4-FFF2-40B4-BE49-F238E27FC236}">
              <a16:creationId xmlns:a16="http://schemas.microsoft.com/office/drawing/2014/main" id="{00000000-0008-0000-0900-00002A000000}"/>
            </a:ext>
          </a:extLst>
        </xdr:cNvPr>
        <xdr:cNvSpPr>
          <a:spLocks noChangeShapeType="1"/>
        </xdr:cNvSpPr>
      </xdr:nvSpPr>
      <xdr:spPr bwMode="auto">
        <a:xfrm>
          <a:off x="5524500" y="4648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11</xdr:row>
      <xdr:rowOff>0</xdr:rowOff>
    </xdr:from>
    <xdr:to>
      <xdr:col>7</xdr:col>
      <xdr:colOff>0</xdr:colOff>
      <xdr:row>11</xdr:row>
      <xdr:rowOff>0</xdr:rowOff>
    </xdr:to>
    <xdr:sp macro="" textlink="">
      <xdr:nvSpPr>
        <xdr:cNvPr id="43" name="Line 43">
          <a:extLst>
            <a:ext uri="{FF2B5EF4-FFF2-40B4-BE49-F238E27FC236}">
              <a16:creationId xmlns:a16="http://schemas.microsoft.com/office/drawing/2014/main" id="{00000000-0008-0000-0900-00002B000000}"/>
            </a:ext>
          </a:extLst>
        </xdr:cNvPr>
        <xdr:cNvSpPr>
          <a:spLocks noChangeShapeType="1"/>
        </xdr:cNvSpPr>
      </xdr:nvSpPr>
      <xdr:spPr bwMode="auto">
        <a:xfrm>
          <a:off x="4743450" y="29051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13</xdr:row>
      <xdr:rowOff>0</xdr:rowOff>
    </xdr:from>
    <xdr:to>
      <xdr:col>7</xdr:col>
      <xdr:colOff>0</xdr:colOff>
      <xdr:row>13</xdr:row>
      <xdr:rowOff>0</xdr:rowOff>
    </xdr:to>
    <xdr:sp macro="" textlink="">
      <xdr:nvSpPr>
        <xdr:cNvPr id="44" name="Line 44">
          <a:extLst>
            <a:ext uri="{FF2B5EF4-FFF2-40B4-BE49-F238E27FC236}">
              <a16:creationId xmlns:a16="http://schemas.microsoft.com/office/drawing/2014/main" id="{00000000-0008-0000-0900-00002C000000}"/>
            </a:ext>
          </a:extLst>
        </xdr:cNvPr>
        <xdr:cNvSpPr>
          <a:spLocks noChangeShapeType="1"/>
        </xdr:cNvSpPr>
      </xdr:nvSpPr>
      <xdr:spPr bwMode="auto">
        <a:xfrm>
          <a:off x="4743450" y="34194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33</xdr:row>
      <xdr:rowOff>0</xdr:rowOff>
    </xdr:from>
    <xdr:to>
      <xdr:col>9</xdr:col>
      <xdr:colOff>0</xdr:colOff>
      <xdr:row>33</xdr:row>
      <xdr:rowOff>0</xdr:rowOff>
    </xdr:to>
    <xdr:sp macro="" textlink="">
      <xdr:nvSpPr>
        <xdr:cNvPr id="45" name="Line 78">
          <a:extLst>
            <a:ext uri="{FF2B5EF4-FFF2-40B4-BE49-F238E27FC236}">
              <a16:creationId xmlns:a16="http://schemas.microsoft.com/office/drawing/2014/main" id="{00000000-0008-0000-0900-00002D000000}"/>
            </a:ext>
          </a:extLst>
        </xdr:cNvPr>
        <xdr:cNvSpPr>
          <a:spLocks noChangeShapeType="1"/>
        </xdr:cNvSpPr>
      </xdr:nvSpPr>
      <xdr:spPr bwMode="auto">
        <a:xfrm>
          <a:off x="5524500" y="8077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33</xdr:row>
      <xdr:rowOff>0</xdr:rowOff>
    </xdr:from>
    <xdr:to>
      <xdr:col>9</xdr:col>
      <xdr:colOff>0</xdr:colOff>
      <xdr:row>33</xdr:row>
      <xdr:rowOff>0</xdr:rowOff>
    </xdr:to>
    <xdr:sp macro="" textlink="">
      <xdr:nvSpPr>
        <xdr:cNvPr id="46" name="Line 79">
          <a:extLst>
            <a:ext uri="{FF2B5EF4-FFF2-40B4-BE49-F238E27FC236}">
              <a16:creationId xmlns:a16="http://schemas.microsoft.com/office/drawing/2014/main" id="{00000000-0008-0000-0900-00002E000000}"/>
            </a:ext>
          </a:extLst>
        </xdr:cNvPr>
        <xdr:cNvSpPr>
          <a:spLocks noChangeShapeType="1"/>
        </xdr:cNvSpPr>
      </xdr:nvSpPr>
      <xdr:spPr bwMode="auto">
        <a:xfrm>
          <a:off x="5524500" y="8077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33</xdr:row>
      <xdr:rowOff>0</xdr:rowOff>
    </xdr:from>
    <xdr:to>
      <xdr:col>9</xdr:col>
      <xdr:colOff>0</xdr:colOff>
      <xdr:row>33</xdr:row>
      <xdr:rowOff>0</xdr:rowOff>
    </xdr:to>
    <xdr:sp macro="" textlink="">
      <xdr:nvSpPr>
        <xdr:cNvPr id="47" name="Line 80">
          <a:extLst>
            <a:ext uri="{FF2B5EF4-FFF2-40B4-BE49-F238E27FC236}">
              <a16:creationId xmlns:a16="http://schemas.microsoft.com/office/drawing/2014/main" id="{00000000-0008-0000-0900-00002F000000}"/>
            </a:ext>
          </a:extLst>
        </xdr:cNvPr>
        <xdr:cNvSpPr>
          <a:spLocks noChangeShapeType="1"/>
        </xdr:cNvSpPr>
      </xdr:nvSpPr>
      <xdr:spPr bwMode="auto">
        <a:xfrm>
          <a:off x="5524500" y="8077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33</xdr:row>
      <xdr:rowOff>0</xdr:rowOff>
    </xdr:from>
    <xdr:to>
      <xdr:col>9</xdr:col>
      <xdr:colOff>0</xdr:colOff>
      <xdr:row>33</xdr:row>
      <xdr:rowOff>0</xdr:rowOff>
    </xdr:to>
    <xdr:sp macro="" textlink="">
      <xdr:nvSpPr>
        <xdr:cNvPr id="48" name="Line 81">
          <a:extLst>
            <a:ext uri="{FF2B5EF4-FFF2-40B4-BE49-F238E27FC236}">
              <a16:creationId xmlns:a16="http://schemas.microsoft.com/office/drawing/2014/main" id="{00000000-0008-0000-0900-000030000000}"/>
            </a:ext>
          </a:extLst>
        </xdr:cNvPr>
        <xdr:cNvSpPr>
          <a:spLocks noChangeShapeType="1"/>
        </xdr:cNvSpPr>
      </xdr:nvSpPr>
      <xdr:spPr bwMode="auto">
        <a:xfrm>
          <a:off x="5524500" y="8077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33</xdr:row>
      <xdr:rowOff>0</xdr:rowOff>
    </xdr:from>
    <xdr:to>
      <xdr:col>9</xdr:col>
      <xdr:colOff>0</xdr:colOff>
      <xdr:row>33</xdr:row>
      <xdr:rowOff>0</xdr:rowOff>
    </xdr:to>
    <xdr:sp macro="" textlink="">
      <xdr:nvSpPr>
        <xdr:cNvPr id="49" name="Line 82">
          <a:extLst>
            <a:ext uri="{FF2B5EF4-FFF2-40B4-BE49-F238E27FC236}">
              <a16:creationId xmlns:a16="http://schemas.microsoft.com/office/drawing/2014/main" id="{00000000-0008-0000-0900-000031000000}"/>
            </a:ext>
          </a:extLst>
        </xdr:cNvPr>
        <xdr:cNvSpPr>
          <a:spLocks noChangeShapeType="1"/>
        </xdr:cNvSpPr>
      </xdr:nvSpPr>
      <xdr:spPr bwMode="auto">
        <a:xfrm>
          <a:off x="5524500" y="8077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33</xdr:row>
      <xdr:rowOff>0</xdr:rowOff>
    </xdr:from>
    <xdr:to>
      <xdr:col>9</xdr:col>
      <xdr:colOff>0</xdr:colOff>
      <xdr:row>33</xdr:row>
      <xdr:rowOff>0</xdr:rowOff>
    </xdr:to>
    <xdr:sp macro="" textlink="">
      <xdr:nvSpPr>
        <xdr:cNvPr id="50" name="Line 83">
          <a:extLst>
            <a:ext uri="{FF2B5EF4-FFF2-40B4-BE49-F238E27FC236}">
              <a16:creationId xmlns:a16="http://schemas.microsoft.com/office/drawing/2014/main" id="{00000000-0008-0000-0900-000032000000}"/>
            </a:ext>
          </a:extLst>
        </xdr:cNvPr>
        <xdr:cNvSpPr>
          <a:spLocks noChangeShapeType="1"/>
        </xdr:cNvSpPr>
      </xdr:nvSpPr>
      <xdr:spPr bwMode="auto">
        <a:xfrm>
          <a:off x="5524500" y="8077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33</xdr:row>
      <xdr:rowOff>0</xdr:rowOff>
    </xdr:from>
    <xdr:to>
      <xdr:col>9</xdr:col>
      <xdr:colOff>0</xdr:colOff>
      <xdr:row>33</xdr:row>
      <xdr:rowOff>0</xdr:rowOff>
    </xdr:to>
    <xdr:sp macro="" textlink="">
      <xdr:nvSpPr>
        <xdr:cNvPr id="51" name="Line 84">
          <a:extLst>
            <a:ext uri="{FF2B5EF4-FFF2-40B4-BE49-F238E27FC236}">
              <a16:creationId xmlns:a16="http://schemas.microsoft.com/office/drawing/2014/main" id="{00000000-0008-0000-0900-000033000000}"/>
            </a:ext>
          </a:extLst>
        </xdr:cNvPr>
        <xdr:cNvSpPr>
          <a:spLocks noChangeShapeType="1"/>
        </xdr:cNvSpPr>
      </xdr:nvSpPr>
      <xdr:spPr bwMode="auto">
        <a:xfrm>
          <a:off x="5524500" y="8077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33</xdr:row>
      <xdr:rowOff>0</xdr:rowOff>
    </xdr:from>
    <xdr:to>
      <xdr:col>9</xdr:col>
      <xdr:colOff>0</xdr:colOff>
      <xdr:row>33</xdr:row>
      <xdr:rowOff>0</xdr:rowOff>
    </xdr:to>
    <xdr:sp macro="" textlink="">
      <xdr:nvSpPr>
        <xdr:cNvPr id="52" name="Line 85">
          <a:extLst>
            <a:ext uri="{FF2B5EF4-FFF2-40B4-BE49-F238E27FC236}">
              <a16:creationId xmlns:a16="http://schemas.microsoft.com/office/drawing/2014/main" id="{00000000-0008-0000-0900-000034000000}"/>
            </a:ext>
          </a:extLst>
        </xdr:cNvPr>
        <xdr:cNvSpPr>
          <a:spLocks noChangeShapeType="1"/>
        </xdr:cNvSpPr>
      </xdr:nvSpPr>
      <xdr:spPr bwMode="auto">
        <a:xfrm>
          <a:off x="5524500" y="8077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33</xdr:row>
      <xdr:rowOff>304800</xdr:rowOff>
    </xdr:from>
    <xdr:to>
      <xdr:col>9</xdr:col>
      <xdr:colOff>0</xdr:colOff>
      <xdr:row>33</xdr:row>
      <xdr:rowOff>304800</xdr:rowOff>
    </xdr:to>
    <xdr:sp macro="" textlink="">
      <xdr:nvSpPr>
        <xdr:cNvPr id="53" name="Line 86">
          <a:extLst>
            <a:ext uri="{FF2B5EF4-FFF2-40B4-BE49-F238E27FC236}">
              <a16:creationId xmlns:a16="http://schemas.microsoft.com/office/drawing/2014/main" id="{00000000-0008-0000-0900-000035000000}"/>
            </a:ext>
          </a:extLst>
        </xdr:cNvPr>
        <xdr:cNvSpPr>
          <a:spLocks noChangeShapeType="1"/>
        </xdr:cNvSpPr>
      </xdr:nvSpPr>
      <xdr:spPr bwMode="auto">
        <a:xfrm>
          <a:off x="5524500" y="8077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33</xdr:row>
      <xdr:rowOff>0</xdr:rowOff>
    </xdr:from>
    <xdr:to>
      <xdr:col>9</xdr:col>
      <xdr:colOff>0</xdr:colOff>
      <xdr:row>33</xdr:row>
      <xdr:rowOff>0</xdr:rowOff>
    </xdr:to>
    <xdr:sp macro="" textlink="">
      <xdr:nvSpPr>
        <xdr:cNvPr id="54" name="Line 87">
          <a:extLst>
            <a:ext uri="{FF2B5EF4-FFF2-40B4-BE49-F238E27FC236}">
              <a16:creationId xmlns:a16="http://schemas.microsoft.com/office/drawing/2014/main" id="{00000000-0008-0000-0900-000036000000}"/>
            </a:ext>
          </a:extLst>
        </xdr:cNvPr>
        <xdr:cNvSpPr>
          <a:spLocks noChangeShapeType="1"/>
        </xdr:cNvSpPr>
      </xdr:nvSpPr>
      <xdr:spPr bwMode="auto">
        <a:xfrm>
          <a:off x="5524500" y="8077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33</xdr:row>
      <xdr:rowOff>0</xdr:rowOff>
    </xdr:from>
    <xdr:to>
      <xdr:col>9</xdr:col>
      <xdr:colOff>0</xdr:colOff>
      <xdr:row>33</xdr:row>
      <xdr:rowOff>0</xdr:rowOff>
    </xdr:to>
    <xdr:sp macro="" textlink="">
      <xdr:nvSpPr>
        <xdr:cNvPr id="55" name="Line 88">
          <a:extLst>
            <a:ext uri="{FF2B5EF4-FFF2-40B4-BE49-F238E27FC236}">
              <a16:creationId xmlns:a16="http://schemas.microsoft.com/office/drawing/2014/main" id="{00000000-0008-0000-0900-000037000000}"/>
            </a:ext>
          </a:extLst>
        </xdr:cNvPr>
        <xdr:cNvSpPr>
          <a:spLocks noChangeShapeType="1"/>
        </xdr:cNvSpPr>
      </xdr:nvSpPr>
      <xdr:spPr bwMode="auto">
        <a:xfrm>
          <a:off x="5524500" y="8077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33</xdr:row>
      <xdr:rowOff>0</xdr:rowOff>
    </xdr:from>
    <xdr:to>
      <xdr:col>9</xdr:col>
      <xdr:colOff>0</xdr:colOff>
      <xdr:row>33</xdr:row>
      <xdr:rowOff>0</xdr:rowOff>
    </xdr:to>
    <xdr:sp macro="" textlink="">
      <xdr:nvSpPr>
        <xdr:cNvPr id="56" name="Line 91">
          <a:extLst>
            <a:ext uri="{FF2B5EF4-FFF2-40B4-BE49-F238E27FC236}">
              <a16:creationId xmlns:a16="http://schemas.microsoft.com/office/drawing/2014/main" id="{00000000-0008-0000-0900-000038000000}"/>
            </a:ext>
          </a:extLst>
        </xdr:cNvPr>
        <xdr:cNvSpPr>
          <a:spLocks noChangeShapeType="1"/>
        </xdr:cNvSpPr>
      </xdr:nvSpPr>
      <xdr:spPr bwMode="auto">
        <a:xfrm>
          <a:off x="5524500" y="8077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33</xdr:row>
      <xdr:rowOff>0</xdr:rowOff>
    </xdr:from>
    <xdr:to>
      <xdr:col>9</xdr:col>
      <xdr:colOff>0</xdr:colOff>
      <xdr:row>33</xdr:row>
      <xdr:rowOff>0</xdr:rowOff>
    </xdr:to>
    <xdr:sp macro="" textlink="">
      <xdr:nvSpPr>
        <xdr:cNvPr id="57" name="Line 92">
          <a:extLst>
            <a:ext uri="{FF2B5EF4-FFF2-40B4-BE49-F238E27FC236}">
              <a16:creationId xmlns:a16="http://schemas.microsoft.com/office/drawing/2014/main" id="{00000000-0008-0000-0900-000039000000}"/>
            </a:ext>
          </a:extLst>
        </xdr:cNvPr>
        <xdr:cNvSpPr>
          <a:spLocks noChangeShapeType="1"/>
        </xdr:cNvSpPr>
      </xdr:nvSpPr>
      <xdr:spPr bwMode="auto">
        <a:xfrm>
          <a:off x="5524500" y="8077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33</xdr:row>
      <xdr:rowOff>0</xdr:rowOff>
    </xdr:from>
    <xdr:to>
      <xdr:col>9</xdr:col>
      <xdr:colOff>0</xdr:colOff>
      <xdr:row>33</xdr:row>
      <xdr:rowOff>0</xdr:rowOff>
    </xdr:to>
    <xdr:sp macro="" textlink="">
      <xdr:nvSpPr>
        <xdr:cNvPr id="58" name="Line 93">
          <a:extLst>
            <a:ext uri="{FF2B5EF4-FFF2-40B4-BE49-F238E27FC236}">
              <a16:creationId xmlns:a16="http://schemas.microsoft.com/office/drawing/2014/main" id="{00000000-0008-0000-0900-00003A000000}"/>
            </a:ext>
          </a:extLst>
        </xdr:cNvPr>
        <xdr:cNvSpPr>
          <a:spLocks noChangeShapeType="1"/>
        </xdr:cNvSpPr>
      </xdr:nvSpPr>
      <xdr:spPr bwMode="auto">
        <a:xfrm>
          <a:off x="5524500" y="8077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33</xdr:row>
      <xdr:rowOff>0</xdr:rowOff>
    </xdr:from>
    <xdr:to>
      <xdr:col>9</xdr:col>
      <xdr:colOff>0</xdr:colOff>
      <xdr:row>33</xdr:row>
      <xdr:rowOff>0</xdr:rowOff>
    </xdr:to>
    <xdr:sp macro="" textlink="">
      <xdr:nvSpPr>
        <xdr:cNvPr id="59" name="Line 94">
          <a:extLst>
            <a:ext uri="{FF2B5EF4-FFF2-40B4-BE49-F238E27FC236}">
              <a16:creationId xmlns:a16="http://schemas.microsoft.com/office/drawing/2014/main" id="{00000000-0008-0000-0900-00003B000000}"/>
            </a:ext>
          </a:extLst>
        </xdr:cNvPr>
        <xdr:cNvSpPr>
          <a:spLocks noChangeShapeType="1"/>
        </xdr:cNvSpPr>
      </xdr:nvSpPr>
      <xdr:spPr bwMode="auto">
        <a:xfrm>
          <a:off x="5524500" y="8077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33</xdr:row>
      <xdr:rowOff>0</xdr:rowOff>
    </xdr:from>
    <xdr:to>
      <xdr:col>9</xdr:col>
      <xdr:colOff>0</xdr:colOff>
      <xdr:row>33</xdr:row>
      <xdr:rowOff>0</xdr:rowOff>
    </xdr:to>
    <xdr:sp macro="" textlink="">
      <xdr:nvSpPr>
        <xdr:cNvPr id="60" name="Line 95">
          <a:extLst>
            <a:ext uri="{FF2B5EF4-FFF2-40B4-BE49-F238E27FC236}">
              <a16:creationId xmlns:a16="http://schemas.microsoft.com/office/drawing/2014/main" id="{00000000-0008-0000-0900-00003C000000}"/>
            </a:ext>
          </a:extLst>
        </xdr:cNvPr>
        <xdr:cNvSpPr>
          <a:spLocks noChangeShapeType="1"/>
        </xdr:cNvSpPr>
      </xdr:nvSpPr>
      <xdr:spPr bwMode="auto">
        <a:xfrm>
          <a:off x="5524500" y="8077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33</xdr:row>
      <xdr:rowOff>0</xdr:rowOff>
    </xdr:from>
    <xdr:to>
      <xdr:col>9</xdr:col>
      <xdr:colOff>0</xdr:colOff>
      <xdr:row>33</xdr:row>
      <xdr:rowOff>0</xdr:rowOff>
    </xdr:to>
    <xdr:sp macro="" textlink="">
      <xdr:nvSpPr>
        <xdr:cNvPr id="61" name="Line 96">
          <a:extLst>
            <a:ext uri="{FF2B5EF4-FFF2-40B4-BE49-F238E27FC236}">
              <a16:creationId xmlns:a16="http://schemas.microsoft.com/office/drawing/2014/main" id="{00000000-0008-0000-0900-00003D000000}"/>
            </a:ext>
          </a:extLst>
        </xdr:cNvPr>
        <xdr:cNvSpPr>
          <a:spLocks noChangeShapeType="1"/>
        </xdr:cNvSpPr>
      </xdr:nvSpPr>
      <xdr:spPr bwMode="auto">
        <a:xfrm>
          <a:off x="5524500" y="8077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xdr:from>
          <xdr:col>0</xdr:col>
          <xdr:colOff>0</xdr:colOff>
          <xdr:row>134</xdr:row>
          <xdr:rowOff>69850</xdr:rowOff>
        </xdr:from>
        <xdr:to>
          <xdr:col>14</xdr:col>
          <xdr:colOff>660400</xdr:colOff>
          <xdr:row>141</xdr:row>
          <xdr:rowOff>95250</xdr:rowOff>
        </xdr:to>
        <xdr:sp macro="" textlink="">
          <xdr:nvSpPr>
            <xdr:cNvPr id="13313" name="Label 1" hidden="1">
              <a:extLst>
                <a:ext uri="{63B3BB69-23CF-44E3-9099-C40C66FF867C}">
                  <a14:compatExt spid="_x0000_s13313"/>
                </a:ext>
                <a:ext uri="{FF2B5EF4-FFF2-40B4-BE49-F238E27FC236}">
                  <a16:creationId xmlns:a16="http://schemas.microsoft.com/office/drawing/2014/main" id="{00000000-0008-0000-0900-00000134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36576" tIns="32004" rIns="0" bIns="0" anchor="t" upright="1"/>
            <a:lstStyle/>
            <a:p>
              <a:pPr algn="l" rtl="0">
                <a:defRPr sz="1000"/>
              </a:pPr>
              <a:r>
                <a:rPr lang="ru-RU" sz="800" b="0" i="0" u="none" strike="noStrike" baseline="0">
                  <a:solidFill>
                    <a:srgbClr val="000000"/>
                  </a:solidFill>
                  <a:latin typeface="Segoe UI"/>
                  <a:cs typeface="Segoe UI"/>
                </a:rPr>
                <a:t>Примечания:</a:t>
              </a:r>
            </a:p>
            <a:p>
              <a:pPr algn="l" rtl="0">
                <a:defRPr sz="1000"/>
              </a:pPr>
              <a:endParaRPr lang="ru-RU" sz="800" b="0" i="0" u="none" strike="noStrike" baseline="0">
                <a:solidFill>
                  <a:srgbClr val="000000"/>
                </a:solidFill>
                <a:latin typeface="Segoe UI"/>
                <a:cs typeface="Segoe UI"/>
              </a:endParaRPr>
            </a:p>
            <a:p>
              <a:pPr algn="l" rtl="0">
                <a:defRPr sz="1000"/>
              </a:pPr>
              <a:r>
                <a:rPr lang="ru-RU" sz="800" b="0" i="0" u="none" strike="noStrike" baseline="0">
                  <a:solidFill>
                    <a:srgbClr val="000000"/>
                  </a:solidFill>
                  <a:latin typeface="Segoe UI"/>
                  <a:cs typeface="Segoe UI"/>
                </a:rPr>
                <a:t>1. В верхней ячейке указывается разница выигранных и проигранных сетов в матчах между всеми игроками в группе, в нижней ячейке - разница выигранных и проигранных сетов в матчах между тремя игроками группы, набравшими одинаковое количество очков (если такой ситуации в группе нет - ячейка не заполняется)</a:t>
              </a:r>
            </a:p>
            <a:p>
              <a:pPr algn="l" rtl="0">
                <a:defRPr sz="1000"/>
              </a:pPr>
              <a:endParaRPr lang="ru-RU" sz="800" b="0" i="0" u="none" strike="noStrike" baseline="0">
                <a:solidFill>
                  <a:srgbClr val="000000"/>
                </a:solidFill>
                <a:latin typeface="Segoe UI"/>
                <a:cs typeface="Segoe UI"/>
              </a:endParaRPr>
            </a:p>
            <a:p>
              <a:pPr algn="l" rtl="0">
                <a:defRPr sz="1000"/>
              </a:pPr>
              <a:r>
                <a:rPr lang="ru-RU" sz="800" b="0" i="0" u="none" strike="noStrike" baseline="0">
                  <a:solidFill>
                    <a:srgbClr val="000000"/>
                  </a:solidFill>
                  <a:latin typeface="Segoe UI"/>
                  <a:cs typeface="Segoe UI"/>
                </a:rPr>
                <a:t>2. В верхней ячейке указывается разница выигранных и проигранных геймов в матчах между всеми игроками в группе, в нижней ячейке - разница выигранных и проигранных геймов в матчах между тремя игроками группы, набравшими одинаковое количество очков (если такой ситуации в группе нет - ячейка не заполняется) </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xdr:col>
          <xdr:colOff>603250</xdr:colOff>
          <xdr:row>0</xdr:row>
          <xdr:rowOff>0</xdr:rowOff>
        </xdr:from>
        <xdr:to>
          <xdr:col>7</xdr:col>
          <xdr:colOff>304800</xdr:colOff>
          <xdr:row>0</xdr:row>
          <xdr:rowOff>171450</xdr:rowOff>
        </xdr:to>
        <xdr:sp macro="" textlink="">
          <xdr:nvSpPr>
            <xdr:cNvPr id="13314" name="Label 2" hidden="1">
              <a:extLst>
                <a:ext uri="{63B3BB69-23CF-44E3-9099-C40C66FF867C}">
                  <a14:compatExt spid="_x0000_s13314"/>
                </a:ext>
                <a:ext uri="{FF2B5EF4-FFF2-40B4-BE49-F238E27FC236}">
                  <a16:creationId xmlns:a16="http://schemas.microsoft.com/office/drawing/2014/main" id="{00000000-0008-0000-0900-00000234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36576" tIns="32004" rIns="0" bIns="0" anchor="t" upright="1"/>
            <a:lstStyle/>
            <a:p>
              <a:pPr algn="l" rtl="0">
                <a:defRPr sz="1000"/>
              </a:pPr>
              <a:r>
                <a:rPr lang="ru-RU" sz="800" b="0" i="0" u="none" strike="noStrike" baseline="0">
                  <a:solidFill>
                    <a:srgbClr val="000000"/>
                  </a:solidFill>
                  <a:latin typeface="Segoe UI"/>
                  <a:cs typeface="Segoe UI"/>
                </a:rPr>
                <a:t>Форма 51 </a:t>
              </a:r>
            </a:p>
          </xdr:txBody>
        </xdr:sp>
        <xdr:clientData fPrintsWithSheet="0"/>
      </xdr:twoCellAnchor>
    </mc:Choice>
    <mc:Fallback/>
  </mc:AlternateContent>
  <xdr:twoCellAnchor editAs="oneCell">
    <xdr:from>
      <xdr:col>0</xdr:col>
      <xdr:colOff>0</xdr:colOff>
      <xdr:row>0</xdr:row>
      <xdr:rowOff>0</xdr:rowOff>
    </xdr:from>
    <xdr:to>
      <xdr:col>3</xdr:col>
      <xdr:colOff>419100</xdr:colOff>
      <xdr:row>0</xdr:row>
      <xdr:rowOff>247650</xdr:rowOff>
    </xdr:to>
    <xdr:pic>
      <xdr:nvPicPr>
        <xdr:cNvPr id="62" name="Рисунок 1">
          <a:extLst>
            <a:ext uri="{FF2B5EF4-FFF2-40B4-BE49-F238E27FC236}">
              <a16:creationId xmlns:a16="http://schemas.microsoft.com/office/drawing/2014/main" id="{00000000-0008-0000-0900-00003E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62877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7</xdr:col>
      <xdr:colOff>0</xdr:colOff>
      <xdr:row>26</xdr:row>
      <xdr:rowOff>0</xdr:rowOff>
    </xdr:from>
    <xdr:to>
      <xdr:col>7</xdr:col>
      <xdr:colOff>0</xdr:colOff>
      <xdr:row>26</xdr:row>
      <xdr:rowOff>0</xdr:rowOff>
    </xdr:to>
    <xdr:sp macro="" textlink="">
      <xdr:nvSpPr>
        <xdr:cNvPr id="63" name="Line 1">
          <a:extLst>
            <a:ext uri="{FF2B5EF4-FFF2-40B4-BE49-F238E27FC236}">
              <a16:creationId xmlns:a16="http://schemas.microsoft.com/office/drawing/2014/main" id="{00000000-0008-0000-0900-00003F000000}"/>
            </a:ext>
          </a:extLst>
        </xdr:cNvPr>
        <xdr:cNvSpPr>
          <a:spLocks noChangeShapeType="1"/>
        </xdr:cNvSpPr>
      </xdr:nvSpPr>
      <xdr:spPr bwMode="auto">
        <a:xfrm>
          <a:off x="4743450" y="62769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25</xdr:row>
      <xdr:rowOff>304800</xdr:rowOff>
    </xdr:from>
    <xdr:to>
      <xdr:col>9</xdr:col>
      <xdr:colOff>0</xdr:colOff>
      <xdr:row>25</xdr:row>
      <xdr:rowOff>304800</xdr:rowOff>
    </xdr:to>
    <xdr:sp macro="" textlink="">
      <xdr:nvSpPr>
        <xdr:cNvPr id="13312" name="Line 2">
          <a:extLst>
            <a:ext uri="{FF2B5EF4-FFF2-40B4-BE49-F238E27FC236}">
              <a16:creationId xmlns:a16="http://schemas.microsoft.com/office/drawing/2014/main" id="{00000000-0008-0000-0900-000000340000}"/>
            </a:ext>
          </a:extLst>
        </xdr:cNvPr>
        <xdr:cNvSpPr>
          <a:spLocks noChangeShapeType="1"/>
        </xdr:cNvSpPr>
      </xdr:nvSpPr>
      <xdr:spPr bwMode="auto">
        <a:xfrm>
          <a:off x="5524500" y="62769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27</xdr:row>
      <xdr:rowOff>304800</xdr:rowOff>
    </xdr:from>
    <xdr:to>
      <xdr:col>9</xdr:col>
      <xdr:colOff>0</xdr:colOff>
      <xdr:row>27</xdr:row>
      <xdr:rowOff>304800</xdr:rowOff>
    </xdr:to>
    <xdr:sp macro="" textlink="">
      <xdr:nvSpPr>
        <xdr:cNvPr id="13315" name="Line 3">
          <a:extLst>
            <a:ext uri="{FF2B5EF4-FFF2-40B4-BE49-F238E27FC236}">
              <a16:creationId xmlns:a16="http://schemas.microsoft.com/office/drawing/2014/main" id="{00000000-0008-0000-0900-000003340000}"/>
            </a:ext>
          </a:extLst>
        </xdr:cNvPr>
        <xdr:cNvSpPr>
          <a:spLocks noChangeShapeType="1"/>
        </xdr:cNvSpPr>
      </xdr:nvSpPr>
      <xdr:spPr bwMode="auto">
        <a:xfrm>
          <a:off x="5524500" y="67913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31</xdr:row>
      <xdr:rowOff>304800</xdr:rowOff>
    </xdr:from>
    <xdr:to>
      <xdr:col>9</xdr:col>
      <xdr:colOff>0</xdr:colOff>
      <xdr:row>31</xdr:row>
      <xdr:rowOff>304800</xdr:rowOff>
    </xdr:to>
    <xdr:sp macro="" textlink="">
      <xdr:nvSpPr>
        <xdr:cNvPr id="13316" name="Line 4">
          <a:extLst>
            <a:ext uri="{FF2B5EF4-FFF2-40B4-BE49-F238E27FC236}">
              <a16:creationId xmlns:a16="http://schemas.microsoft.com/office/drawing/2014/main" id="{00000000-0008-0000-0900-000004340000}"/>
            </a:ext>
          </a:extLst>
        </xdr:cNvPr>
        <xdr:cNvSpPr>
          <a:spLocks noChangeShapeType="1"/>
        </xdr:cNvSpPr>
      </xdr:nvSpPr>
      <xdr:spPr bwMode="auto">
        <a:xfrm>
          <a:off x="5524500" y="78200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32</xdr:row>
      <xdr:rowOff>0</xdr:rowOff>
    </xdr:from>
    <xdr:to>
      <xdr:col>7</xdr:col>
      <xdr:colOff>0</xdr:colOff>
      <xdr:row>32</xdr:row>
      <xdr:rowOff>0</xdr:rowOff>
    </xdr:to>
    <xdr:sp macro="" textlink="">
      <xdr:nvSpPr>
        <xdr:cNvPr id="13317" name="Line 5">
          <a:extLst>
            <a:ext uri="{FF2B5EF4-FFF2-40B4-BE49-F238E27FC236}">
              <a16:creationId xmlns:a16="http://schemas.microsoft.com/office/drawing/2014/main" id="{00000000-0008-0000-0900-000005340000}"/>
            </a:ext>
          </a:extLst>
        </xdr:cNvPr>
        <xdr:cNvSpPr>
          <a:spLocks noChangeShapeType="1"/>
        </xdr:cNvSpPr>
      </xdr:nvSpPr>
      <xdr:spPr bwMode="auto">
        <a:xfrm>
          <a:off x="4743450" y="78200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32</xdr:row>
      <xdr:rowOff>0</xdr:rowOff>
    </xdr:from>
    <xdr:to>
      <xdr:col>7</xdr:col>
      <xdr:colOff>0</xdr:colOff>
      <xdr:row>32</xdr:row>
      <xdr:rowOff>0</xdr:rowOff>
    </xdr:to>
    <xdr:sp macro="" textlink="">
      <xdr:nvSpPr>
        <xdr:cNvPr id="13318" name="Line 17">
          <a:extLst>
            <a:ext uri="{FF2B5EF4-FFF2-40B4-BE49-F238E27FC236}">
              <a16:creationId xmlns:a16="http://schemas.microsoft.com/office/drawing/2014/main" id="{00000000-0008-0000-0900-000006340000}"/>
            </a:ext>
          </a:extLst>
        </xdr:cNvPr>
        <xdr:cNvSpPr>
          <a:spLocks noChangeShapeType="1"/>
        </xdr:cNvSpPr>
      </xdr:nvSpPr>
      <xdr:spPr bwMode="auto">
        <a:xfrm>
          <a:off x="4743450" y="78200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30</xdr:row>
      <xdr:rowOff>0</xdr:rowOff>
    </xdr:from>
    <xdr:to>
      <xdr:col>7</xdr:col>
      <xdr:colOff>0</xdr:colOff>
      <xdr:row>30</xdr:row>
      <xdr:rowOff>0</xdr:rowOff>
    </xdr:to>
    <xdr:sp macro="" textlink="">
      <xdr:nvSpPr>
        <xdr:cNvPr id="13319" name="Line 18">
          <a:extLst>
            <a:ext uri="{FF2B5EF4-FFF2-40B4-BE49-F238E27FC236}">
              <a16:creationId xmlns:a16="http://schemas.microsoft.com/office/drawing/2014/main" id="{00000000-0008-0000-0900-000007340000}"/>
            </a:ext>
          </a:extLst>
        </xdr:cNvPr>
        <xdr:cNvSpPr>
          <a:spLocks noChangeShapeType="1"/>
        </xdr:cNvSpPr>
      </xdr:nvSpPr>
      <xdr:spPr bwMode="auto">
        <a:xfrm>
          <a:off x="4743450" y="73056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26</xdr:row>
      <xdr:rowOff>0</xdr:rowOff>
    </xdr:from>
    <xdr:to>
      <xdr:col>7</xdr:col>
      <xdr:colOff>0</xdr:colOff>
      <xdr:row>26</xdr:row>
      <xdr:rowOff>0</xdr:rowOff>
    </xdr:to>
    <xdr:sp macro="" textlink="">
      <xdr:nvSpPr>
        <xdr:cNvPr id="13320" name="Line 43">
          <a:extLst>
            <a:ext uri="{FF2B5EF4-FFF2-40B4-BE49-F238E27FC236}">
              <a16:creationId xmlns:a16="http://schemas.microsoft.com/office/drawing/2014/main" id="{00000000-0008-0000-0900-000008340000}"/>
            </a:ext>
          </a:extLst>
        </xdr:cNvPr>
        <xdr:cNvSpPr>
          <a:spLocks noChangeShapeType="1"/>
        </xdr:cNvSpPr>
      </xdr:nvSpPr>
      <xdr:spPr bwMode="auto">
        <a:xfrm>
          <a:off x="4743450" y="62769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28</xdr:row>
      <xdr:rowOff>0</xdr:rowOff>
    </xdr:from>
    <xdr:to>
      <xdr:col>7</xdr:col>
      <xdr:colOff>0</xdr:colOff>
      <xdr:row>28</xdr:row>
      <xdr:rowOff>0</xdr:rowOff>
    </xdr:to>
    <xdr:sp macro="" textlink="">
      <xdr:nvSpPr>
        <xdr:cNvPr id="13321" name="Line 44">
          <a:extLst>
            <a:ext uri="{FF2B5EF4-FFF2-40B4-BE49-F238E27FC236}">
              <a16:creationId xmlns:a16="http://schemas.microsoft.com/office/drawing/2014/main" id="{00000000-0008-0000-0900-000009340000}"/>
            </a:ext>
          </a:extLst>
        </xdr:cNvPr>
        <xdr:cNvSpPr>
          <a:spLocks noChangeShapeType="1"/>
        </xdr:cNvSpPr>
      </xdr:nvSpPr>
      <xdr:spPr bwMode="auto">
        <a:xfrm>
          <a:off x="4743450" y="67913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37</xdr:row>
      <xdr:rowOff>0</xdr:rowOff>
    </xdr:from>
    <xdr:to>
      <xdr:col>7</xdr:col>
      <xdr:colOff>0</xdr:colOff>
      <xdr:row>37</xdr:row>
      <xdr:rowOff>0</xdr:rowOff>
    </xdr:to>
    <xdr:sp macro="" textlink="">
      <xdr:nvSpPr>
        <xdr:cNvPr id="13322" name="Line 1">
          <a:extLst>
            <a:ext uri="{FF2B5EF4-FFF2-40B4-BE49-F238E27FC236}">
              <a16:creationId xmlns:a16="http://schemas.microsoft.com/office/drawing/2014/main" id="{00000000-0008-0000-0900-00000A340000}"/>
            </a:ext>
          </a:extLst>
        </xdr:cNvPr>
        <xdr:cNvSpPr>
          <a:spLocks noChangeShapeType="1"/>
        </xdr:cNvSpPr>
      </xdr:nvSpPr>
      <xdr:spPr bwMode="auto">
        <a:xfrm>
          <a:off x="4743450" y="8077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36</xdr:row>
      <xdr:rowOff>304800</xdr:rowOff>
    </xdr:from>
    <xdr:to>
      <xdr:col>9</xdr:col>
      <xdr:colOff>0</xdr:colOff>
      <xdr:row>36</xdr:row>
      <xdr:rowOff>304800</xdr:rowOff>
    </xdr:to>
    <xdr:sp macro="" textlink="">
      <xdr:nvSpPr>
        <xdr:cNvPr id="13323" name="Line 2">
          <a:extLst>
            <a:ext uri="{FF2B5EF4-FFF2-40B4-BE49-F238E27FC236}">
              <a16:creationId xmlns:a16="http://schemas.microsoft.com/office/drawing/2014/main" id="{00000000-0008-0000-0900-00000B340000}"/>
            </a:ext>
          </a:extLst>
        </xdr:cNvPr>
        <xdr:cNvSpPr>
          <a:spLocks noChangeShapeType="1"/>
        </xdr:cNvSpPr>
      </xdr:nvSpPr>
      <xdr:spPr bwMode="auto">
        <a:xfrm>
          <a:off x="5524500" y="8077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38</xdr:row>
      <xdr:rowOff>304800</xdr:rowOff>
    </xdr:from>
    <xdr:to>
      <xdr:col>9</xdr:col>
      <xdr:colOff>0</xdr:colOff>
      <xdr:row>38</xdr:row>
      <xdr:rowOff>304800</xdr:rowOff>
    </xdr:to>
    <xdr:sp macro="" textlink="">
      <xdr:nvSpPr>
        <xdr:cNvPr id="13324" name="Line 3">
          <a:extLst>
            <a:ext uri="{FF2B5EF4-FFF2-40B4-BE49-F238E27FC236}">
              <a16:creationId xmlns:a16="http://schemas.microsoft.com/office/drawing/2014/main" id="{00000000-0008-0000-0900-00000C340000}"/>
            </a:ext>
          </a:extLst>
        </xdr:cNvPr>
        <xdr:cNvSpPr>
          <a:spLocks noChangeShapeType="1"/>
        </xdr:cNvSpPr>
      </xdr:nvSpPr>
      <xdr:spPr bwMode="auto">
        <a:xfrm>
          <a:off x="5524500" y="8077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42</xdr:row>
      <xdr:rowOff>304800</xdr:rowOff>
    </xdr:from>
    <xdr:to>
      <xdr:col>9</xdr:col>
      <xdr:colOff>0</xdr:colOff>
      <xdr:row>42</xdr:row>
      <xdr:rowOff>304800</xdr:rowOff>
    </xdr:to>
    <xdr:sp macro="" textlink="">
      <xdr:nvSpPr>
        <xdr:cNvPr id="13325" name="Line 4">
          <a:extLst>
            <a:ext uri="{FF2B5EF4-FFF2-40B4-BE49-F238E27FC236}">
              <a16:creationId xmlns:a16="http://schemas.microsoft.com/office/drawing/2014/main" id="{00000000-0008-0000-0900-00000D340000}"/>
            </a:ext>
          </a:extLst>
        </xdr:cNvPr>
        <xdr:cNvSpPr>
          <a:spLocks noChangeShapeType="1"/>
        </xdr:cNvSpPr>
      </xdr:nvSpPr>
      <xdr:spPr bwMode="auto">
        <a:xfrm>
          <a:off x="5524500" y="8077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43</xdr:row>
      <xdr:rowOff>0</xdr:rowOff>
    </xdr:from>
    <xdr:to>
      <xdr:col>7</xdr:col>
      <xdr:colOff>0</xdr:colOff>
      <xdr:row>43</xdr:row>
      <xdr:rowOff>0</xdr:rowOff>
    </xdr:to>
    <xdr:sp macro="" textlink="">
      <xdr:nvSpPr>
        <xdr:cNvPr id="13326" name="Line 5">
          <a:extLst>
            <a:ext uri="{FF2B5EF4-FFF2-40B4-BE49-F238E27FC236}">
              <a16:creationId xmlns:a16="http://schemas.microsoft.com/office/drawing/2014/main" id="{00000000-0008-0000-0900-00000E340000}"/>
            </a:ext>
          </a:extLst>
        </xdr:cNvPr>
        <xdr:cNvSpPr>
          <a:spLocks noChangeShapeType="1"/>
        </xdr:cNvSpPr>
      </xdr:nvSpPr>
      <xdr:spPr bwMode="auto">
        <a:xfrm>
          <a:off x="4743450" y="8077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43</xdr:row>
      <xdr:rowOff>0</xdr:rowOff>
    </xdr:from>
    <xdr:to>
      <xdr:col>7</xdr:col>
      <xdr:colOff>0</xdr:colOff>
      <xdr:row>43</xdr:row>
      <xdr:rowOff>0</xdr:rowOff>
    </xdr:to>
    <xdr:sp macro="" textlink="">
      <xdr:nvSpPr>
        <xdr:cNvPr id="13327" name="Line 17">
          <a:extLst>
            <a:ext uri="{FF2B5EF4-FFF2-40B4-BE49-F238E27FC236}">
              <a16:creationId xmlns:a16="http://schemas.microsoft.com/office/drawing/2014/main" id="{00000000-0008-0000-0900-00000F340000}"/>
            </a:ext>
          </a:extLst>
        </xdr:cNvPr>
        <xdr:cNvSpPr>
          <a:spLocks noChangeShapeType="1"/>
        </xdr:cNvSpPr>
      </xdr:nvSpPr>
      <xdr:spPr bwMode="auto">
        <a:xfrm>
          <a:off x="4743450" y="8077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41</xdr:row>
      <xdr:rowOff>0</xdr:rowOff>
    </xdr:from>
    <xdr:to>
      <xdr:col>7</xdr:col>
      <xdr:colOff>0</xdr:colOff>
      <xdr:row>41</xdr:row>
      <xdr:rowOff>0</xdr:rowOff>
    </xdr:to>
    <xdr:sp macro="" textlink="">
      <xdr:nvSpPr>
        <xdr:cNvPr id="13328" name="Line 18">
          <a:extLst>
            <a:ext uri="{FF2B5EF4-FFF2-40B4-BE49-F238E27FC236}">
              <a16:creationId xmlns:a16="http://schemas.microsoft.com/office/drawing/2014/main" id="{00000000-0008-0000-0900-000010340000}"/>
            </a:ext>
          </a:extLst>
        </xdr:cNvPr>
        <xdr:cNvSpPr>
          <a:spLocks noChangeShapeType="1"/>
        </xdr:cNvSpPr>
      </xdr:nvSpPr>
      <xdr:spPr bwMode="auto">
        <a:xfrm>
          <a:off x="4743450" y="8077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37</xdr:row>
      <xdr:rowOff>0</xdr:rowOff>
    </xdr:from>
    <xdr:to>
      <xdr:col>7</xdr:col>
      <xdr:colOff>0</xdr:colOff>
      <xdr:row>37</xdr:row>
      <xdr:rowOff>0</xdr:rowOff>
    </xdr:to>
    <xdr:sp macro="" textlink="">
      <xdr:nvSpPr>
        <xdr:cNvPr id="13329" name="Line 43">
          <a:extLst>
            <a:ext uri="{FF2B5EF4-FFF2-40B4-BE49-F238E27FC236}">
              <a16:creationId xmlns:a16="http://schemas.microsoft.com/office/drawing/2014/main" id="{00000000-0008-0000-0900-000011340000}"/>
            </a:ext>
          </a:extLst>
        </xdr:cNvPr>
        <xdr:cNvSpPr>
          <a:spLocks noChangeShapeType="1"/>
        </xdr:cNvSpPr>
      </xdr:nvSpPr>
      <xdr:spPr bwMode="auto">
        <a:xfrm>
          <a:off x="4743450" y="8077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39</xdr:row>
      <xdr:rowOff>0</xdr:rowOff>
    </xdr:from>
    <xdr:to>
      <xdr:col>7</xdr:col>
      <xdr:colOff>0</xdr:colOff>
      <xdr:row>39</xdr:row>
      <xdr:rowOff>0</xdr:rowOff>
    </xdr:to>
    <xdr:sp macro="" textlink="">
      <xdr:nvSpPr>
        <xdr:cNvPr id="13330" name="Line 44">
          <a:extLst>
            <a:ext uri="{FF2B5EF4-FFF2-40B4-BE49-F238E27FC236}">
              <a16:creationId xmlns:a16="http://schemas.microsoft.com/office/drawing/2014/main" id="{00000000-0008-0000-0900-000012340000}"/>
            </a:ext>
          </a:extLst>
        </xdr:cNvPr>
        <xdr:cNvSpPr>
          <a:spLocks noChangeShapeType="1"/>
        </xdr:cNvSpPr>
      </xdr:nvSpPr>
      <xdr:spPr bwMode="auto">
        <a:xfrm>
          <a:off x="4743450" y="8077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48</xdr:row>
      <xdr:rowOff>0</xdr:rowOff>
    </xdr:from>
    <xdr:to>
      <xdr:col>7</xdr:col>
      <xdr:colOff>0</xdr:colOff>
      <xdr:row>48</xdr:row>
      <xdr:rowOff>0</xdr:rowOff>
    </xdr:to>
    <xdr:sp macro="" textlink="">
      <xdr:nvSpPr>
        <xdr:cNvPr id="13331" name="Line 1">
          <a:extLst>
            <a:ext uri="{FF2B5EF4-FFF2-40B4-BE49-F238E27FC236}">
              <a16:creationId xmlns:a16="http://schemas.microsoft.com/office/drawing/2014/main" id="{00000000-0008-0000-0900-000013340000}"/>
            </a:ext>
          </a:extLst>
        </xdr:cNvPr>
        <xdr:cNvSpPr>
          <a:spLocks noChangeShapeType="1"/>
        </xdr:cNvSpPr>
      </xdr:nvSpPr>
      <xdr:spPr bwMode="auto">
        <a:xfrm>
          <a:off x="4743450" y="8077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47</xdr:row>
      <xdr:rowOff>304800</xdr:rowOff>
    </xdr:from>
    <xdr:to>
      <xdr:col>9</xdr:col>
      <xdr:colOff>0</xdr:colOff>
      <xdr:row>47</xdr:row>
      <xdr:rowOff>304800</xdr:rowOff>
    </xdr:to>
    <xdr:sp macro="" textlink="">
      <xdr:nvSpPr>
        <xdr:cNvPr id="13332" name="Line 2">
          <a:extLst>
            <a:ext uri="{FF2B5EF4-FFF2-40B4-BE49-F238E27FC236}">
              <a16:creationId xmlns:a16="http://schemas.microsoft.com/office/drawing/2014/main" id="{00000000-0008-0000-0900-000014340000}"/>
            </a:ext>
          </a:extLst>
        </xdr:cNvPr>
        <xdr:cNvSpPr>
          <a:spLocks noChangeShapeType="1"/>
        </xdr:cNvSpPr>
      </xdr:nvSpPr>
      <xdr:spPr bwMode="auto">
        <a:xfrm>
          <a:off x="5524500" y="8077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49</xdr:row>
      <xdr:rowOff>304800</xdr:rowOff>
    </xdr:from>
    <xdr:to>
      <xdr:col>9</xdr:col>
      <xdr:colOff>0</xdr:colOff>
      <xdr:row>49</xdr:row>
      <xdr:rowOff>304800</xdr:rowOff>
    </xdr:to>
    <xdr:sp macro="" textlink="">
      <xdr:nvSpPr>
        <xdr:cNvPr id="13333" name="Line 3">
          <a:extLst>
            <a:ext uri="{FF2B5EF4-FFF2-40B4-BE49-F238E27FC236}">
              <a16:creationId xmlns:a16="http://schemas.microsoft.com/office/drawing/2014/main" id="{00000000-0008-0000-0900-000015340000}"/>
            </a:ext>
          </a:extLst>
        </xdr:cNvPr>
        <xdr:cNvSpPr>
          <a:spLocks noChangeShapeType="1"/>
        </xdr:cNvSpPr>
      </xdr:nvSpPr>
      <xdr:spPr bwMode="auto">
        <a:xfrm>
          <a:off x="5524500" y="8077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53</xdr:row>
      <xdr:rowOff>304800</xdr:rowOff>
    </xdr:from>
    <xdr:to>
      <xdr:col>9</xdr:col>
      <xdr:colOff>0</xdr:colOff>
      <xdr:row>53</xdr:row>
      <xdr:rowOff>304800</xdr:rowOff>
    </xdr:to>
    <xdr:sp macro="" textlink="">
      <xdr:nvSpPr>
        <xdr:cNvPr id="13334" name="Line 4">
          <a:extLst>
            <a:ext uri="{FF2B5EF4-FFF2-40B4-BE49-F238E27FC236}">
              <a16:creationId xmlns:a16="http://schemas.microsoft.com/office/drawing/2014/main" id="{00000000-0008-0000-0900-000016340000}"/>
            </a:ext>
          </a:extLst>
        </xdr:cNvPr>
        <xdr:cNvSpPr>
          <a:spLocks noChangeShapeType="1"/>
        </xdr:cNvSpPr>
      </xdr:nvSpPr>
      <xdr:spPr bwMode="auto">
        <a:xfrm>
          <a:off x="5524500" y="8077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54</xdr:row>
      <xdr:rowOff>0</xdr:rowOff>
    </xdr:from>
    <xdr:to>
      <xdr:col>7</xdr:col>
      <xdr:colOff>0</xdr:colOff>
      <xdr:row>54</xdr:row>
      <xdr:rowOff>0</xdr:rowOff>
    </xdr:to>
    <xdr:sp macro="" textlink="">
      <xdr:nvSpPr>
        <xdr:cNvPr id="13335" name="Line 5">
          <a:extLst>
            <a:ext uri="{FF2B5EF4-FFF2-40B4-BE49-F238E27FC236}">
              <a16:creationId xmlns:a16="http://schemas.microsoft.com/office/drawing/2014/main" id="{00000000-0008-0000-0900-000017340000}"/>
            </a:ext>
          </a:extLst>
        </xdr:cNvPr>
        <xdr:cNvSpPr>
          <a:spLocks noChangeShapeType="1"/>
        </xdr:cNvSpPr>
      </xdr:nvSpPr>
      <xdr:spPr bwMode="auto">
        <a:xfrm>
          <a:off x="4743450" y="8077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54</xdr:row>
      <xdr:rowOff>0</xdr:rowOff>
    </xdr:from>
    <xdr:to>
      <xdr:col>7</xdr:col>
      <xdr:colOff>0</xdr:colOff>
      <xdr:row>54</xdr:row>
      <xdr:rowOff>0</xdr:rowOff>
    </xdr:to>
    <xdr:sp macro="" textlink="">
      <xdr:nvSpPr>
        <xdr:cNvPr id="13336" name="Line 17">
          <a:extLst>
            <a:ext uri="{FF2B5EF4-FFF2-40B4-BE49-F238E27FC236}">
              <a16:creationId xmlns:a16="http://schemas.microsoft.com/office/drawing/2014/main" id="{00000000-0008-0000-0900-000018340000}"/>
            </a:ext>
          </a:extLst>
        </xdr:cNvPr>
        <xdr:cNvSpPr>
          <a:spLocks noChangeShapeType="1"/>
        </xdr:cNvSpPr>
      </xdr:nvSpPr>
      <xdr:spPr bwMode="auto">
        <a:xfrm>
          <a:off x="4743450" y="8077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52</xdr:row>
      <xdr:rowOff>0</xdr:rowOff>
    </xdr:from>
    <xdr:to>
      <xdr:col>7</xdr:col>
      <xdr:colOff>0</xdr:colOff>
      <xdr:row>52</xdr:row>
      <xdr:rowOff>0</xdr:rowOff>
    </xdr:to>
    <xdr:sp macro="" textlink="">
      <xdr:nvSpPr>
        <xdr:cNvPr id="13337" name="Line 18">
          <a:extLst>
            <a:ext uri="{FF2B5EF4-FFF2-40B4-BE49-F238E27FC236}">
              <a16:creationId xmlns:a16="http://schemas.microsoft.com/office/drawing/2014/main" id="{00000000-0008-0000-0900-000019340000}"/>
            </a:ext>
          </a:extLst>
        </xdr:cNvPr>
        <xdr:cNvSpPr>
          <a:spLocks noChangeShapeType="1"/>
        </xdr:cNvSpPr>
      </xdr:nvSpPr>
      <xdr:spPr bwMode="auto">
        <a:xfrm>
          <a:off x="4743450" y="8077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48</xdr:row>
      <xdr:rowOff>0</xdr:rowOff>
    </xdr:from>
    <xdr:to>
      <xdr:col>7</xdr:col>
      <xdr:colOff>0</xdr:colOff>
      <xdr:row>48</xdr:row>
      <xdr:rowOff>0</xdr:rowOff>
    </xdr:to>
    <xdr:sp macro="" textlink="">
      <xdr:nvSpPr>
        <xdr:cNvPr id="13338" name="Line 43">
          <a:extLst>
            <a:ext uri="{FF2B5EF4-FFF2-40B4-BE49-F238E27FC236}">
              <a16:creationId xmlns:a16="http://schemas.microsoft.com/office/drawing/2014/main" id="{00000000-0008-0000-0900-00001A340000}"/>
            </a:ext>
          </a:extLst>
        </xdr:cNvPr>
        <xdr:cNvSpPr>
          <a:spLocks noChangeShapeType="1"/>
        </xdr:cNvSpPr>
      </xdr:nvSpPr>
      <xdr:spPr bwMode="auto">
        <a:xfrm>
          <a:off x="4743450" y="8077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50</xdr:row>
      <xdr:rowOff>0</xdr:rowOff>
    </xdr:from>
    <xdr:to>
      <xdr:col>7</xdr:col>
      <xdr:colOff>0</xdr:colOff>
      <xdr:row>50</xdr:row>
      <xdr:rowOff>0</xdr:rowOff>
    </xdr:to>
    <xdr:sp macro="" textlink="">
      <xdr:nvSpPr>
        <xdr:cNvPr id="13339" name="Line 44">
          <a:extLst>
            <a:ext uri="{FF2B5EF4-FFF2-40B4-BE49-F238E27FC236}">
              <a16:creationId xmlns:a16="http://schemas.microsoft.com/office/drawing/2014/main" id="{00000000-0008-0000-0900-00001B340000}"/>
            </a:ext>
          </a:extLst>
        </xdr:cNvPr>
        <xdr:cNvSpPr>
          <a:spLocks noChangeShapeType="1"/>
        </xdr:cNvSpPr>
      </xdr:nvSpPr>
      <xdr:spPr bwMode="auto">
        <a:xfrm>
          <a:off x="4743450" y="8077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9</xdr:col>
      <xdr:colOff>0</xdr:colOff>
      <xdr:row>31</xdr:row>
      <xdr:rowOff>304800</xdr:rowOff>
    </xdr:from>
    <xdr:to>
      <xdr:col>9</xdr:col>
      <xdr:colOff>0</xdr:colOff>
      <xdr:row>31</xdr:row>
      <xdr:rowOff>304800</xdr:rowOff>
    </xdr:to>
    <xdr:sp macro="" textlink="">
      <xdr:nvSpPr>
        <xdr:cNvPr id="13340" name="Line 4">
          <a:extLst>
            <a:ext uri="{FF2B5EF4-FFF2-40B4-BE49-F238E27FC236}">
              <a16:creationId xmlns:a16="http://schemas.microsoft.com/office/drawing/2014/main" id="{00000000-0008-0000-0900-00001C340000}"/>
            </a:ext>
          </a:extLst>
        </xdr:cNvPr>
        <xdr:cNvSpPr>
          <a:spLocks noChangeShapeType="1"/>
        </xdr:cNvSpPr>
      </xdr:nvSpPr>
      <xdr:spPr bwMode="auto">
        <a:xfrm>
          <a:off x="5535706" y="4459381"/>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32</xdr:row>
      <xdr:rowOff>0</xdr:rowOff>
    </xdr:from>
    <xdr:to>
      <xdr:col>7</xdr:col>
      <xdr:colOff>0</xdr:colOff>
      <xdr:row>32</xdr:row>
      <xdr:rowOff>0</xdr:rowOff>
    </xdr:to>
    <xdr:sp macro="" textlink="">
      <xdr:nvSpPr>
        <xdr:cNvPr id="13341" name="Line 5">
          <a:extLst>
            <a:ext uri="{FF2B5EF4-FFF2-40B4-BE49-F238E27FC236}">
              <a16:creationId xmlns:a16="http://schemas.microsoft.com/office/drawing/2014/main" id="{00000000-0008-0000-0900-00001D340000}"/>
            </a:ext>
          </a:extLst>
        </xdr:cNvPr>
        <xdr:cNvSpPr>
          <a:spLocks noChangeShapeType="1"/>
        </xdr:cNvSpPr>
      </xdr:nvSpPr>
      <xdr:spPr bwMode="auto">
        <a:xfrm>
          <a:off x="4751294" y="4459941"/>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32</xdr:row>
      <xdr:rowOff>0</xdr:rowOff>
    </xdr:from>
    <xdr:to>
      <xdr:col>7</xdr:col>
      <xdr:colOff>0</xdr:colOff>
      <xdr:row>32</xdr:row>
      <xdr:rowOff>0</xdr:rowOff>
    </xdr:to>
    <xdr:sp macro="" textlink="">
      <xdr:nvSpPr>
        <xdr:cNvPr id="13342" name="Line 17">
          <a:extLst>
            <a:ext uri="{FF2B5EF4-FFF2-40B4-BE49-F238E27FC236}">
              <a16:creationId xmlns:a16="http://schemas.microsoft.com/office/drawing/2014/main" id="{00000000-0008-0000-0900-00001E340000}"/>
            </a:ext>
          </a:extLst>
        </xdr:cNvPr>
        <xdr:cNvSpPr>
          <a:spLocks noChangeShapeType="1"/>
        </xdr:cNvSpPr>
      </xdr:nvSpPr>
      <xdr:spPr bwMode="auto">
        <a:xfrm>
          <a:off x="4751294" y="4459941"/>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17</xdr:row>
      <xdr:rowOff>0</xdr:rowOff>
    </xdr:from>
    <xdr:to>
      <xdr:col>7</xdr:col>
      <xdr:colOff>0</xdr:colOff>
      <xdr:row>17</xdr:row>
      <xdr:rowOff>0</xdr:rowOff>
    </xdr:to>
    <xdr:sp macro="" textlink="">
      <xdr:nvSpPr>
        <xdr:cNvPr id="13343" name="Line 18">
          <a:extLst>
            <a:ext uri="{FF2B5EF4-FFF2-40B4-BE49-F238E27FC236}">
              <a16:creationId xmlns:a16="http://schemas.microsoft.com/office/drawing/2014/main" id="{00000000-0008-0000-0900-00001F340000}"/>
            </a:ext>
          </a:extLst>
        </xdr:cNvPr>
        <xdr:cNvSpPr>
          <a:spLocks noChangeShapeType="1"/>
        </xdr:cNvSpPr>
      </xdr:nvSpPr>
      <xdr:spPr bwMode="auto">
        <a:xfrm>
          <a:off x="4751294" y="3944471"/>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9.xml><?xml version="1.0" encoding="utf-8"?>
<xdr:wsDr xmlns:xdr="http://schemas.openxmlformats.org/drawingml/2006/spreadsheetDrawing" xmlns:a="http://schemas.openxmlformats.org/drawingml/2006/main">
  <xdr:oneCellAnchor>
    <xdr:from>
      <xdr:col>0</xdr:col>
      <xdr:colOff>0</xdr:colOff>
      <xdr:row>0</xdr:row>
      <xdr:rowOff>0</xdr:rowOff>
    </xdr:from>
    <xdr:ext cx="1736192" cy="268247"/>
    <xdr:pic>
      <xdr:nvPicPr>
        <xdr:cNvPr id="2" name="Рисунок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stretch>
          <a:fillRect/>
        </a:stretch>
      </xdr:blipFill>
      <xdr:spPr>
        <a:xfrm>
          <a:off x="0" y="0"/>
          <a:ext cx="1736192" cy="268247"/>
        </a:xfrm>
        <a:prstGeom prst="rect">
          <a:avLst/>
        </a:prstGeom>
      </xdr:spPr>
    </xdr:pic>
    <xdr:clientData fPrint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WINDOWS/Temp/bat/allforms(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АнкетаИгрока"/>
      <sheetName val="ЗаявкаТурнираРПТТ"/>
      <sheetName val="Оплата организатора (квитанция)"/>
      <sheetName val="Заявка (пляжный теннис)"/>
      <sheetName val="ОтчетОрганизатора"/>
      <sheetName val="Лист регистрации"/>
      <sheetName val="СписокПар"/>
      <sheetName val="Круговой6"/>
      <sheetName val="Круговой5"/>
      <sheetName val="Круговой4"/>
      <sheetName val="ТаблицаОлимп32"/>
      <sheetName val="ТаблицаОлимп16"/>
      <sheetName val="ТаблицаОлимп8"/>
      <sheetName val="ТаблицаДопОС32"/>
      <sheetName val="ТаблицаСмешПрЭтап16"/>
      <sheetName val="ТаблицаСмешФинЭтап16"/>
      <sheetName val="ТаблицаСмешПрЭтап32(1)"/>
      <sheetName val="ТаблицаСмешПрЭтап32(2)"/>
      <sheetName val="ТаблицаСмешФинЭтап32"/>
      <sheetName val="Расписание"/>
    </sheetNames>
    <sheetDataSet>
      <sheetData sheetId="0"/>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sheetData sheetId="11"/>
      <sheetData sheetId="12"/>
      <sheetData sheetId="13"/>
      <sheetData sheetId="14" refreshError="1"/>
      <sheetData sheetId="15"/>
      <sheetData sheetId="16" refreshError="1"/>
      <sheetData sheetId="17" refreshError="1"/>
      <sheetData sheetId="18"/>
      <sheetData sheetId="19" refreshError="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ctrlProp" Target="../ctrlProps/ctrlProp1.xml"/><Relationship Id="rId4" Type="http://schemas.openxmlformats.org/officeDocument/2006/relationships/vmlDrawing" Target="../drawings/vmlDrawing2.v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0.xml"/><Relationship Id="rId1" Type="http://schemas.openxmlformats.org/officeDocument/2006/relationships/printerSettings" Target="../printerSettings/printerSettings10.bin"/><Relationship Id="rId5" Type="http://schemas.openxmlformats.org/officeDocument/2006/relationships/ctrlProp" Target="../ctrlProps/ctrlProp8.xml"/><Relationship Id="rId4" Type="http://schemas.openxmlformats.org/officeDocument/2006/relationships/vmlDrawing" Target="../drawings/vmlDrawing15.v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1.xml"/><Relationship Id="rId1" Type="http://schemas.openxmlformats.org/officeDocument/2006/relationships/printerSettings" Target="../printerSettings/printerSettings11.bin"/><Relationship Id="rId6" Type="http://schemas.openxmlformats.org/officeDocument/2006/relationships/ctrlProp" Target="../ctrlProps/ctrlProp10.xml"/><Relationship Id="rId5" Type="http://schemas.openxmlformats.org/officeDocument/2006/relationships/ctrlProp" Target="../ctrlProps/ctrlProp9.xml"/><Relationship Id="rId4" Type="http://schemas.openxmlformats.org/officeDocument/2006/relationships/vmlDrawing" Target="../drawings/vmlDrawing17.v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vmlDrawing" Target="../drawings/vmlDrawing4.v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4.xml"/><Relationship Id="rId1" Type="http://schemas.openxmlformats.org/officeDocument/2006/relationships/printerSettings" Target="../printerSettings/printerSettings4.bin"/><Relationship Id="rId6" Type="http://schemas.openxmlformats.org/officeDocument/2006/relationships/ctrlProp" Target="../ctrlProps/ctrlProp5.xml"/><Relationship Id="rId5" Type="http://schemas.openxmlformats.org/officeDocument/2006/relationships/ctrlProp" Target="../ctrlProps/ctrlProp4.xml"/><Relationship Id="rId4" Type="http://schemas.openxmlformats.org/officeDocument/2006/relationships/vmlDrawing" Target="../drawings/vmlDrawing7.v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8.xml"/><Relationship Id="rId1" Type="http://schemas.openxmlformats.org/officeDocument/2006/relationships/printerSettings" Target="../printerSettings/printerSettings8.bin"/><Relationship Id="rId6" Type="http://schemas.openxmlformats.org/officeDocument/2006/relationships/ctrlProp" Target="../ctrlProps/ctrlProp7.xml"/><Relationship Id="rId5" Type="http://schemas.openxmlformats.org/officeDocument/2006/relationships/ctrlProp" Target="../ctrlProps/ctrlProp6.xml"/><Relationship Id="rId4" Type="http://schemas.openxmlformats.org/officeDocument/2006/relationships/vmlDrawing" Target="../drawings/vmlDrawing12.v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CCFFFF"/>
    <pageSetUpPr fitToPage="1"/>
  </sheetPr>
  <dimension ref="A1:Q196"/>
  <sheetViews>
    <sheetView showGridLines="0" showZeros="0" tabSelected="1" zoomScale="70" zoomScaleNormal="70" workbookViewId="0">
      <selection activeCell="N32" sqref="N32"/>
    </sheetView>
  </sheetViews>
  <sheetFormatPr defaultRowHeight="12.5" x14ac:dyDescent="0.25"/>
  <cols>
    <col min="1" max="1" width="8.81640625" style="162" customWidth="1"/>
    <col min="2" max="2" width="5.7265625" style="162" customWidth="1"/>
    <col min="3" max="3" width="5.7265625" style="114" hidden="1" customWidth="1"/>
    <col min="4" max="4" width="20.7265625" style="162" customWidth="1"/>
    <col min="5" max="5" width="4.7265625" style="162" customWidth="1"/>
    <col min="6" max="6" width="12.7265625" style="162" customWidth="1"/>
    <col min="7" max="7" width="2.453125" style="162" customWidth="1"/>
    <col min="8" max="9" width="10.26953125" style="162" customWidth="1"/>
    <col min="10" max="10" width="2.453125" style="162" customWidth="1"/>
    <col min="11" max="11" width="15.81640625" style="162" customWidth="1"/>
    <col min="12" max="12" width="5.7265625" style="162" customWidth="1"/>
    <col min="13" max="13" width="2.453125" style="162" customWidth="1"/>
    <col min="14" max="14" width="9.81640625" style="162" customWidth="1"/>
    <col min="15" max="15" width="2.453125" style="162" customWidth="1"/>
    <col min="16" max="17" width="7.7265625" style="162" customWidth="1"/>
    <col min="18" max="256" width="9.1796875" style="162"/>
    <col min="257" max="257" width="8.81640625" style="162" customWidth="1"/>
    <col min="258" max="258" width="5.7265625" style="162" customWidth="1"/>
    <col min="259" max="259" width="0" style="162" hidden="1" customWidth="1"/>
    <col min="260" max="260" width="20.7265625" style="162" customWidth="1"/>
    <col min="261" max="261" width="4.7265625" style="162" customWidth="1"/>
    <col min="262" max="262" width="12.7265625" style="162" customWidth="1"/>
    <col min="263" max="263" width="2.453125" style="162" customWidth="1"/>
    <col min="264" max="265" width="10.26953125" style="162" customWidth="1"/>
    <col min="266" max="266" width="2.453125" style="162" customWidth="1"/>
    <col min="267" max="267" width="15.81640625" style="162" customWidth="1"/>
    <col min="268" max="268" width="5.7265625" style="162" customWidth="1"/>
    <col min="269" max="269" width="2.453125" style="162" customWidth="1"/>
    <col min="270" max="270" width="9.81640625" style="162" customWidth="1"/>
    <col min="271" max="271" width="2.453125" style="162" customWidth="1"/>
    <col min="272" max="273" width="7.7265625" style="162" customWidth="1"/>
    <col min="274" max="512" width="9.1796875" style="162"/>
    <col min="513" max="513" width="8.81640625" style="162" customWidth="1"/>
    <col min="514" max="514" width="5.7265625" style="162" customWidth="1"/>
    <col min="515" max="515" width="0" style="162" hidden="1" customWidth="1"/>
    <col min="516" max="516" width="20.7265625" style="162" customWidth="1"/>
    <col min="517" max="517" width="4.7265625" style="162" customWidth="1"/>
    <col min="518" max="518" width="12.7265625" style="162" customWidth="1"/>
    <col min="519" max="519" width="2.453125" style="162" customWidth="1"/>
    <col min="520" max="521" width="10.26953125" style="162" customWidth="1"/>
    <col min="522" max="522" width="2.453125" style="162" customWidth="1"/>
    <col min="523" max="523" width="15.81640625" style="162" customWidth="1"/>
    <col min="524" max="524" width="5.7265625" style="162" customWidth="1"/>
    <col min="525" max="525" width="2.453125" style="162" customWidth="1"/>
    <col min="526" max="526" width="9.81640625" style="162" customWidth="1"/>
    <col min="527" max="527" width="2.453125" style="162" customWidth="1"/>
    <col min="528" max="529" width="7.7265625" style="162" customWidth="1"/>
    <col min="530" max="768" width="9.1796875" style="162"/>
    <col min="769" max="769" width="8.81640625" style="162" customWidth="1"/>
    <col min="770" max="770" width="5.7265625" style="162" customWidth="1"/>
    <col min="771" max="771" width="0" style="162" hidden="1" customWidth="1"/>
    <col min="772" max="772" width="20.7265625" style="162" customWidth="1"/>
    <col min="773" max="773" width="4.7265625" style="162" customWidth="1"/>
    <col min="774" max="774" width="12.7265625" style="162" customWidth="1"/>
    <col min="775" max="775" width="2.453125" style="162" customWidth="1"/>
    <col min="776" max="777" width="10.26953125" style="162" customWidth="1"/>
    <col min="778" max="778" width="2.453125" style="162" customWidth="1"/>
    <col min="779" max="779" width="15.81640625" style="162" customWidth="1"/>
    <col min="780" max="780" width="5.7265625" style="162" customWidth="1"/>
    <col min="781" max="781" width="2.453125" style="162" customWidth="1"/>
    <col min="782" max="782" width="9.81640625" style="162" customWidth="1"/>
    <col min="783" max="783" width="2.453125" style="162" customWidth="1"/>
    <col min="784" max="785" width="7.7265625" style="162" customWidth="1"/>
    <col min="786" max="1024" width="9.1796875" style="162"/>
    <col min="1025" max="1025" width="8.81640625" style="162" customWidth="1"/>
    <col min="1026" max="1026" width="5.7265625" style="162" customWidth="1"/>
    <col min="1027" max="1027" width="0" style="162" hidden="1" customWidth="1"/>
    <col min="1028" max="1028" width="20.7265625" style="162" customWidth="1"/>
    <col min="1029" max="1029" width="4.7265625" style="162" customWidth="1"/>
    <col min="1030" max="1030" width="12.7265625" style="162" customWidth="1"/>
    <col min="1031" max="1031" width="2.453125" style="162" customWidth="1"/>
    <col min="1032" max="1033" width="10.26953125" style="162" customWidth="1"/>
    <col min="1034" max="1034" width="2.453125" style="162" customWidth="1"/>
    <col min="1035" max="1035" width="15.81640625" style="162" customWidth="1"/>
    <col min="1036" max="1036" width="5.7265625" style="162" customWidth="1"/>
    <col min="1037" max="1037" width="2.453125" style="162" customWidth="1"/>
    <col min="1038" max="1038" width="9.81640625" style="162" customWidth="1"/>
    <col min="1039" max="1039" width="2.453125" style="162" customWidth="1"/>
    <col min="1040" max="1041" width="7.7265625" style="162" customWidth="1"/>
    <col min="1042" max="1280" width="9.1796875" style="162"/>
    <col min="1281" max="1281" width="8.81640625" style="162" customWidth="1"/>
    <col min="1282" max="1282" width="5.7265625" style="162" customWidth="1"/>
    <col min="1283" max="1283" width="0" style="162" hidden="1" customWidth="1"/>
    <col min="1284" max="1284" width="20.7265625" style="162" customWidth="1"/>
    <col min="1285" max="1285" width="4.7265625" style="162" customWidth="1"/>
    <col min="1286" max="1286" width="12.7265625" style="162" customWidth="1"/>
    <col min="1287" max="1287" width="2.453125" style="162" customWidth="1"/>
    <col min="1288" max="1289" width="10.26953125" style="162" customWidth="1"/>
    <col min="1290" max="1290" width="2.453125" style="162" customWidth="1"/>
    <col min="1291" max="1291" width="15.81640625" style="162" customWidth="1"/>
    <col min="1292" max="1292" width="5.7265625" style="162" customWidth="1"/>
    <col min="1293" max="1293" width="2.453125" style="162" customWidth="1"/>
    <col min="1294" max="1294" width="9.81640625" style="162" customWidth="1"/>
    <col min="1295" max="1295" width="2.453125" style="162" customWidth="1"/>
    <col min="1296" max="1297" width="7.7265625" style="162" customWidth="1"/>
    <col min="1298" max="1536" width="9.1796875" style="162"/>
    <col min="1537" max="1537" width="8.81640625" style="162" customWidth="1"/>
    <col min="1538" max="1538" width="5.7265625" style="162" customWidth="1"/>
    <col min="1539" max="1539" width="0" style="162" hidden="1" customWidth="1"/>
    <col min="1540" max="1540" width="20.7265625" style="162" customWidth="1"/>
    <col min="1541" max="1541" width="4.7265625" style="162" customWidth="1"/>
    <col min="1542" max="1542" width="12.7265625" style="162" customWidth="1"/>
    <col min="1543" max="1543" width="2.453125" style="162" customWidth="1"/>
    <col min="1544" max="1545" width="10.26953125" style="162" customWidth="1"/>
    <col min="1546" max="1546" width="2.453125" style="162" customWidth="1"/>
    <col min="1547" max="1547" width="15.81640625" style="162" customWidth="1"/>
    <col min="1548" max="1548" width="5.7265625" style="162" customWidth="1"/>
    <col min="1549" max="1549" width="2.453125" style="162" customWidth="1"/>
    <col min="1550" max="1550" width="9.81640625" style="162" customWidth="1"/>
    <col min="1551" max="1551" width="2.453125" style="162" customWidth="1"/>
    <col min="1552" max="1553" width="7.7265625" style="162" customWidth="1"/>
    <col min="1554" max="1792" width="9.1796875" style="162"/>
    <col min="1793" max="1793" width="8.81640625" style="162" customWidth="1"/>
    <col min="1794" max="1794" width="5.7265625" style="162" customWidth="1"/>
    <col min="1795" max="1795" width="0" style="162" hidden="1" customWidth="1"/>
    <col min="1796" max="1796" width="20.7265625" style="162" customWidth="1"/>
    <col min="1797" max="1797" width="4.7265625" style="162" customWidth="1"/>
    <col min="1798" max="1798" width="12.7265625" style="162" customWidth="1"/>
    <col min="1799" max="1799" width="2.453125" style="162" customWidth="1"/>
    <col min="1800" max="1801" width="10.26953125" style="162" customWidth="1"/>
    <col min="1802" max="1802" width="2.453125" style="162" customWidth="1"/>
    <col min="1803" max="1803" width="15.81640625" style="162" customWidth="1"/>
    <col min="1804" max="1804" width="5.7265625" style="162" customWidth="1"/>
    <col min="1805" max="1805" width="2.453125" style="162" customWidth="1"/>
    <col min="1806" max="1806" width="9.81640625" style="162" customWidth="1"/>
    <col min="1807" max="1807" width="2.453125" style="162" customWidth="1"/>
    <col min="1808" max="1809" width="7.7265625" style="162" customWidth="1"/>
    <col min="1810" max="2048" width="9.1796875" style="162"/>
    <col min="2049" max="2049" width="8.81640625" style="162" customWidth="1"/>
    <col min="2050" max="2050" width="5.7265625" style="162" customWidth="1"/>
    <col min="2051" max="2051" width="0" style="162" hidden="1" customWidth="1"/>
    <col min="2052" max="2052" width="20.7265625" style="162" customWidth="1"/>
    <col min="2053" max="2053" width="4.7265625" style="162" customWidth="1"/>
    <col min="2054" max="2054" width="12.7265625" style="162" customWidth="1"/>
    <col min="2055" max="2055" width="2.453125" style="162" customWidth="1"/>
    <col min="2056" max="2057" width="10.26953125" style="162" customWidth="1"/>
    <col min="2058" max="2058" width="2.453125" style="162" customWidth="1"/>
    <col min="2059" max="2059" width="15.81640625" style="162" customWidth="1"/>
    <col min="2060" max="2060" width="5.7265625" style="162" customWidth="1"/>
    <col min="2061" max="2061" width="2.453125" style="162" customWidth="1"/>
    <col min="2062" max="2062" width="9.81640625" style="162" customWidth="1"/>
    <col min="2063" max="2063" width="2.453125" style="162" customWidth="1"/>
    <col min="2064" max="2065" width="7.7265625" style="162" customWidth="1"/>
    <col min="2066" max="2304" width="9.1796875" style="162"/>
    <col min="2305" max="2305" width="8.81640625" style="162" customWidth="1"/>
    <col min="2306" max="2306" width="5.7265625" style="162" customWidth="1"/>
    <col min="2307" max="2307" width="0" style="162" hidden="1" customWidth="1"/>
    <col min="2308" max="2308" width="20.7265625" style="162" customWidth="1"/>
    <col min="2309" max="2309" width="4.7265625" style="162" customWidth="1"/>
    <col min="2310" max="2310" width="12.7265625" style="162" customWidth="1"/>
    <col min="2311" max="2311" width="2.453125" style="162" customWidth="1"/>
    <col min="2312" max="2313" width="10.26953125" style="162" customWidth="1"/>
    <col min="2314" max="2314" width="2.453125" style="162" customWidth="1"/>
    <col min="2315" max="2315" width="15.81640625" style="162" customWidth="1"/>
    <col min="2316" max="2316" width="5.7265625" style="162" customWidth="1"/>
    <col min="2317" max="2317" width="2.453125" style="162" customWidth="1"/>
    <col min="2318" max="2318" width="9.81640625" style="162" customWidth="1"/>
    <col min="2319" max="2319" width="2.453125" style="162" customWidth="1"/>
    <col min="2320" max="2321" width="7.7265625" style="162" customWidth="1"/>
    <col min="2322" max="2560" width="9.1796875" style="162"/>
    <col min="2561" max="2561" width="8.81640625" style="162" customWidth="1"/>
    <col min="2562" max="2562" width="5.7265625" style="162" customWidth="1"/>
    <col min="2563" max="2563" width="0" style="162" hidden="1" customWidth="1"/>
    <col min="2564" max="2564" width="20.7265625" style="162" customWidth="1"/>
    <col min="2565" max="2565" width="4.7265625" style="162" customWidth="1"/>
    <col min="2566" max="2566" width="12.7265625" style="162" customWidth="1"/>
    <col min="2567" max="2567" width="2.453125" style="162" customWidth="1"/>
    <col min="2568" max="2569" width="10.26953125" style="162" customWidth="1"/>
    <col min="2570" max="2570" width="2.453125" style="162" customWidth="1"/>
    <col min="2571" max="2571" width="15.81640625" style="162" customWidth="1"/>
    <col min="2572" max="2572" width="5.7265625" style="162" customWidth="1"/>
    <col min="2573" max="2573" width="2.453125" style="162" customWidth="1"/>
    <col min="2574" max="2574" width="9.81640625" style="162" customWidth="1"/>
    <col min="2575" max="2575" width="2.453125" style="162" customWidth="1"/>
    <col min="2576" max="2577" width="7.7265625" style="162" customWidth="1"/>
    <col min="2578" max="2816" width="9.1796875" style="162"/>
    <col min="2817" max="2817" width="8.81640625" style="162" customWidth="1"/>
    <col min="2818" max="2818" width="5.7265625" style="162" customWidth="1"/>
    <col min="2819" max="2819" width="0" style="162" hidden="1" customWidth="1"/>
    <col min="2820" max="2820" width="20.7265625" style="162" customWidth="1"/>
    <col min="2821" max="2821" width="4.7265625" style="162" customWidth="1"/>
    <col min="2822" max="2822" width="12.7265625" style="162" customWidth="1"/>
    <col min="2823" max="2823" width="2.453125" style="162" customWidth="1"/>
    <col min="2824" max="2825" width="10.26953125" style="162" customWidth="1"/>
    <col min="2826" max="2826" width="2.453125" style="162" customWidth="1"/>
    <col min="2827" max="2827" width="15.81640625" style="162" customWidth="1"/>
    <col min="2828" max="2828" width="5.7265625" style="162" customWidth="1"/>
    <col min="2829" max="2829" width="2.453125" style="162" customWidth="1"/>
    <col min="2830" max="2830" width="9.81640625" style="162" customWidth="1"/>
    <col min="2831" max="2831" width="2.453125" style="162" customWidth="1"/>
    <col min="2832" max="2833" width="7.7265625" style="162" customWidth="1"/>
    <col min="2834" max="3072" width="9.1796875" style="162"/>
    <col min="3073" max="3073" width="8.81640625" style="162" customWidth="1"/>
    <col min="3074" max="3074" width="5.7265625" style="162" customWidth="1"/>
    <col min="3075" max="3075" width="0" style="162" hidden="1" customWidth="1"/>
    <col min="3076" max="3076" width="20.7265625" style="162" customWidth="1"/>
    <col min="3077" max="3077" width="4.7265625" style="162" customWidth="1"/>
    <col min="3078" max="3078" width="12.7265625" style="162" customWidth="1"/>
    <col min="3079" max="3079" width="2.453125" style="162" customWidth="1"/>
    <col min="3080" max="3081" width="10.26953125" style="162" customWidth="1"/>
    <col min="3082" max="3082" width="2.453125" style="162" customWidth="1"/>
    <col min="3083" max="3083" width="15.81640625" style="162" customWidth="1"/>
    <col min="3084" max="3084" width="5.7265625" style="162" customWidth="1"/>
    <col min="3085" max="3085" width="2.453125" style="162" customWidth="1"/>
    <col min="3086" max="3086" width="9.81640625" style="162" customWidth="1"/>
    <col min="3087" max="3087" width="2.453125" style="162" customWidth="1"/>
    <col min="3088" max="3089" width="7.7265625" style="162" customWidth="1"/>
    <col min="3090" max="3328" width="9.1796875" style="162"/>
    <col min="3329" max="3329" width="8.81640625" style="162" customWidth="1"/>
    <col min="3330" max="3330" width="5.7265625" style="162" customWidth="1"/>
    <col min="3331" max="3331" width="0" style="162" hidden="1" customWidth="1"/>
    <col min="3332" max="3332" width="20.7265625" style="162" customWidth="1"/>
    <col min="3333" max="3333" width="4.7265625" style="162" customWidth="1"/>
    <col min="3334" max="3334" width="12.7265625" style="162" customWidth="1"/>
    <col min="3335" max="3335" width="2.453125" style="162" customWidth="1"/>
    <col min="3336" max="3337" width="10.26953125" style="162" customWidth="1"/>
    <col min="3338" max="3338" width="2.453125" style="162" customWidth="1"/>
    <col min="3339" max="3339" width="15.81640625" style="162" customWidth="1"/>
    <col min="3340" max="3340" width="5.7265625" style="162" customWidth="1"/>
    <col min="3341" max="3341" width="2.453125" style="162" customWidth="1"/>
    <col min="3342" max="3342" width="9.81640625" style="162" customWidth="1"/>
    <col min="3343" max="3343" width="2.453125" style="162" customWidth="1"/>
    <col min="3344" max="3345" width="7.7265625" style="162" customWidth="1"/>
    <col min="3346" max="3584" width="9.1796875" style="162"/>
    <col min="3585" max="3585" width="8.81640625" style="162" customWidth="1"/>
    <col min="3586" max="3586" width="5.7265625" style="162" customWidth="1"/>
    <col min="3587" max="3587" width="0" style="162" hidden="1" customWidth="1"/>
    <col min="3588" max="3588" width="20.7265625" style="162" customWidth="1"/>
    <col min="3589" max="3589" width="4.7265625" style="162" customWidth="1"/>
    <col min="3590" max="3590" width="12.7265625" style="162" customWidth="1"/>
    <col min="3591" max="3591" width="2.453125" style="162" customWidth="1"/>
    <col min="3592" max="3593" width="10.26953125" style="162" customWidth="1"/>
    <col min="3594" max="3594" width="2.453125" style="162" customWidth="1"/>
    <col min="3595" max="3595" width="15.81640625" style="162" customWidth="1"/>
    <col min="3596" max="3596" width="5.7265625" style="162" customWidth="1"/>
    <col min="3597" max="3597" width="2.453125" style="162" customWidth="1"/>
    <col min="3598" max="3598" width="9.81640625" style="162" customWidth="1"/>
    <col min="3599" max="3599" width="2.453125" style="162" customWidth="1"/>
    <col min="3600" max="3601" width="7.7265625" style="162" customWidth="1"/>
    <col min="3602" max="3840" width="9.1796875" style="162"/>
    <col min="3841" max="3841" width="8.81640625" style="162" customWidth="1"/>
    <col min="3842" max="3842" width="5.7265625" style="162" customWidth="1"/>
    <col min="3843" max="3843" width="0" style="162" hidden="1" customWidth="1"/>
    <col min="3844" max="3844" width="20.7265625" style="162" customWidth="1"/>
    <col min="3845" max="3845" width="4.7265625" style="162" customWidth="1"/>
    <col min="3846" max="3846" width="12.7265625" style="162" customWidth="1"/>
    <col min="3847" max="3847" width="2.453125" style="162" customWidth="1"/>
    <col min="3848" max="3849" width="10.26953125" style="162" customWidth="1"/>
    <col min="3850" max="3850" width="2.453125" style="162" customWidth="1"/>
    <col min="3851" max="3851" width="15.81640625" style="162" customWidth="1"/>
    <col min="3852" max="3852" width="5.7265625" style="162" customWidth="1"/>
    <col min="3853" max="3853" width="2.453125" style="162" customWidth="1"/>
    <col min="3854" max="3854" width="9.81640625" style="162" customWidth="1"/>
    <col min="3855" max="3855" width="2.453125" style="162" customWidth="1"/>
    <col min="3856" max="3857" width="7.7265625" style="162" customWidth="1"/>
    <col min="3858" max="4096" width="9.1796875" style="162"/>
    <col min="4097" max="4097" width="8.81640625" style="162" customWidth="1"/>
    <col min="4098" max="4098" width="5.7265625" style="162" customWidth="1"/>
    <col min="4099" max="4099" width="0" style="162" hidden="1" customWidth="1"/>
    <col min="4100" max="4100" width="20.7265625" style="162" customWidth="1"/>
    <col min="4101" max="4101" width="4.7265625" style="162" customWidth="1"/>
    <col min="4102" max="4102" width="12.7265625" style="162" customWidth="1"/>
    <col min="4103" max="4103" width="2.453125" style="162" customWidth="1"/>
    <col min="4104" max="4105" width="10.26953125" style="162" customWidth="1"/>
    <col min="4106" max="4106" width="2.453125" style="162" customWidth="1"/>
    <col min="4107" max="4107" width="15.81640625" style="162" customWidth="1"/>
    <col min="4108" max="4108" width="5.7265625" style="162" customWidth="1"/>
    <col min="4109" max="4109" width="2.453125" style="162" customWidth="1"/>
    <col min="4110" max="4110" width="9.81640625" style="162" customWidth="1"/>
    <col min="4111" max="4111" width="2.453125" style="162" customWidth="1"/>
    <col min="4112" max="4113" width="7.7265625" style="162" customWidth="1"/>
    <col min="4114" max="4352" width="9.1796875" style="162"/>
    <col min="4353" max="4353" width="8.81640625" style="162" customWidth="1"/>
    <col min="4354" max="4354" width="5.7265625" style="162" customWidth="1"/>
    <col min="4355" max="4355" width="0" style="162" hidden="1" customWidth="1"/>
    <col min="4356" max="4356" width="20.7265625" style="162" customWidth="1"/>
    <col min="4357" max="4357" width="4.7265625" style="162" customWidth="1"/>
    <col min="4358" max="4358" width="12.7265625" style="162" customWidth="1"/>
    <col min="4359" max="4359" width="2.453125" style="162" customWidth="1"/>
    <col min="4360" max="4361" width="10.26953125" style="162" customWidth="1"/>
    <col min="4362" max="4362" width="2.453125" style="162" customWidth="1"/>
    <col min="4363" max="4363" width="15.81640625" style="162" customWidth="1"/>
    <col min="4364" max="4364" width="5.7265625" style="162" customWidth="1"/>
    <col min="4365" max="4365" width="2.453125" style="162" customWidth="1"/>
    <col min="4366" max="4366" width="9.81640625" style="162" customWidth="1"/>
    <col min="4367" max="4367" width="2.453125" style="162" customWidth="1"/>
    <col min="4368" max="4369" width="7.7265625" style="162" customWidth="1"/>
    <col min="4370" max="4608" width="9.1796875" style="162"/>
    <col min="4609" max="4609" width="8.81640625" style="162" customWidth="1"/>
    <col min="4610" max="4610" width="5.7265625" style="162" customWidth="1"/>
    <col min="4611" max="4611" width="0" style="162" hidden="1" customWidth="1"/>
    <col min="4612" max="4612" width="20.7265625" style="162" customWidth="1"/>
    <col min="4613" max="4613" width="4.7265625" style="162" customWidth="1"/>
    <col min="4614" max="4614" width="12.7265625" style="162" customWidth="1"/>
    <col min="4615" max="4615" width="2.453125" style="162" customWidth="1"/>
    <col min="4616" max="4617" width="10.26953125" style="162" customWidth="1"/>
    <col min="4618" max="4618" width="2.453125" style="162" customWidth="1"/>
    <col min="4619" max="4619" width="15.81640625" style="162" customWidth="1"/>
    <col min="4620" max="4620" width="5.7265625" style="162" customWidth="1"/>
    <col min="4621" max="4621" width="2.453125" style="162" customWidth="1"/>
    <col min="4622" max="4622" width="9.81640625" style="162" customWidth="1"/>
    <col min="4623" max="4623" width="2.453125" style="162" customWidth="1"/>
    <col min="4624" max="4625" width="7.7265625" style="162" customWidth="1"/>
    <col min="4626" max="4864" width="9.1796875" style="162"/>
    <col min="4865" max="4865" width="8.81640625" style="162" customWidth="1"/>
    <col min="4866" max="4866" width="5.7265625" style="162" customWidth="1"/>
    <col min="4867" max="4867" width="0" style="162" hidden="1" customWidth="1"/>
    <col min="4868" max="4868" width="20.7265625" style="162" customWidth="1"/>
    <col min="4869" max="4869" width="4.7265625" style="162" customWidth="1"/>
    <col min="4870" max="4870" width="12.7265625" style="162" customWidth="1"/>
    <col min="4871" max="4871" width="2.453125" style="162" customWidth="1"/>
    <col min="4872" max="4873" width="10.26953125" style="162" customWidth="1"/>
    <col min="4874" max="4874" width="2.453125" style="162" customWidth="1"/>
    <col min="4875" max="4875" width="15.81640625" style="162" customWidth="1"/>
    <col min="4876" max="4876" width="5.7265625" style="162" customWidth="1"/>
    <col min="4877" max="4877" width="2.453125" style="162" customWidth="1"/>
    <col min="4878" max="4878" width="9.81640625" style="162" customWidth="1"/>
    <col min="4879" max="4879" width="2.453125" style="162" customWidth="1"/>
    <col min="4880" max="4881" width="7.7265625" style="162" customWidth="1"/>
    <col min="4882" max="5120" width="9.1796875" style="162"/>
    <col min="5121" max="5121" width="8.81640625" style="162" customWidth="1"/>
    <col min="5122" max="5122" width="5.7265625" style="162" customWidth="1"/>
    <col min="5123" max="5123" width="0" style="162" hidden="1" customWidth="1"/>
    <col min="5124" max="5124" width="20.7265625" style="162" customWidth="1"/>
    <col min="5125" max="5125" width="4.7265625" style="162" customWidth="1"/>
    <col min="5126" max="5126" width="12.7265625" style="162" customWidth="1"/>
    <col min="5127" max="5127" width="2.453125" style="162" customWidth="1"/>
    <col min="5128" max="5129" width="10.26953125" style="162" customWidth="1"/>
    <col min="5130" max="5130" width="2.453125" style="162" customWidth="1"/>
    <col min="5131" max="5131" width="15.81640625" style="162" customWidth="1"/>
    <col min="5132" max="5132" width="5.7265625" style="162" customWidth="1"/>
    <col min="5133" max="5133" width="2.453125" style="162" customWidth="1"/>
    <col min="5134" max="5134" width="9.81640625" style="162" customWidth="1"/>
    <col min="5135" max="5135" width="2.453125" style="162" customWidth="1"/>
    <col min="5136" max="5137" width="7.7265625" style="162" customWidth="1"/>
    <col min="5138" max="5376" width="9.1796875" style="162"/>
    <col min="5377" max="5377" width="8.81640625" style="162" customWidth="1"/>
    <col min="5378" max="5378" width="5.7265625" style="162" customWidth="1"/>
    <col min="5379" max="5379" width="0" style="162" hidden="1" customWidth="1"/>
    <col min="5380" max="5380" width="20.7265625" style="162" customWidth="1"/>
    <col min="5381" max="5381" width="4.7265625" style="162" customWidth="1"/>
    <col min="5382" max="5382" width="12.7265625" style="162" customWidth="1"/>
    <col min="5383" max="5383" width="2.453125" style="162" customWidth="1"/>
    <col min="5384" max="5385" width="10.26953125" style="162" customWidth="1"/>
    <col min="5386" max="5386" width="2.453125" style="162" customWidth="1"/>
    <col min="5387" max="5387" width="15.81640625" style="162" customWidth="1"/>
    <col min="5388" max="5388" width="5.7265625" style="162" customWidth="1"/>
    <col min="5389" max="5389" width="2.453125" style="162" customWidth="1"/>
    <col min="5390" max="5390" width="9.81640625" style="162" customWidth="1"/>
    <col min="5391" max="5391" width="2.453125" style="162" customWidth="1"/>
    <col min="5392" max="5393" width="7.7265625" style="162" customWidth="1"/>
    <col min="5394" max="5632" width="9.1796875" style="162"/>
    <col min="5633" max="5633" width="8.81640625" style="162" customWidth="1"/>
    <col min="5634" max="5634" width="5.7265625" style="162" customWidth="1"/>
    <col min="5635" max="5635" width="0" style="162" hidden="1" customWidth="1"/>
    <col min="5636" max="5636" width="20.7265625" style="162" customWidth="1"/>
    <col min="5637" max="5637" width="4.7265625" style="162" customWidth="1"/>
    <col min="5638" max="5638" width="12.7265625" style="162" customWidth="1"/>
    <col min="5639" max="5639" width="2.453125" style="162" customWidth="1"/>
    <col min="5640" max="5641" width="10.26953125" style="162" customWidth="1"/>
    <col min="5642" max="5642" width="2.453125" style="162" customWidth="1"/>
    <col min="5643" max="5643" width="15.81640625" style="162" customWidth="1"/>
    <col min="5644" max="5644" width="5.7265625" style="162" customWidth="1"/>
    <col min="5645" max="5645" width="2.453125" style="162" customWidth="1"/>
    <col min="5646" max="5646" width="9.81640625" style="162" customWidth="1"/>
    <col min="5647" max="5647" width="2.453125" style="162" customWidth="1"/>
    <col min="5648" max="5649" width="7.7265625" style="162" customWidth="1"/>
    <col min="5650" max="5888" width="9.1796875" style="162"/>
    <col min="5889" max="5889" width="8.81640625" style="162" customWidth="1"/>
    <col min="5890" max="5890" width="5.7265625" style="162" customWidth="1"/>
    <col min="5891" max="5891" width="0" style="162" hidden="1" customWidth="1"/>
    <col min="5892" max="5892" width="20.7265625" style="162" customWidth="1"/>
    <col min="5893" max="5893" width="4.7265625" style="162" customWidth="1"/>
    <col min="5894" max="5894" width="12.7265625" style="162" customWidth="1"/>
    <col min="5895" max="5895" width="2.453125" style="162" customWidth="1"/>
    <col min="5896" max="5897" width="10.26953125" style="162" customWidth="1"/>
    <col min="5898" max="5898" width="2.453125" style="162" customWidth="1"/>
    <col min="5899" max="5899" width="15.81640625" style="162" customWidth="1"/>
    <col min="5900" max="5900" width="5.7265625" style="162" customWidth="1"/>
    <col min="5901" max="5901" width="2.453125" style="162" customWidth="1"/>
    <col min="5902" max="5902" width="9.81640625" style="162" customWidth="1"/>
    <col min="5903" max="5903" width="2.453125" style="162" customWidth="1"/>
    <col min="5904" max="5905" width="7.7265625" style="162" customWidth="1"/>
    <col min="5906" max="6144" width="9.1796875" style="162"/>
    <col min="6145" max="6145" width="8.81640625" style="162" customWidth="1"/>
    <col min="6146" max="6146" width="5.7265625" style="162" customWidth="1"/>
    <col min="6147" max="6147" width="0" style="162" hidden="1" customWidth="1"/>
    <col min="6148" max="6148" width="20.7265625" style="162" customWidth="1"/>
    <col min="6149" max="6149" width="4.7265625" style="162" customWidth="1"/>
    <col min="6150" max="6150" width="12.7265625" style="162" customWidth="1"/>
    <col min="6151" max="6151" width="2.453125" style="162" customWidth="1"/>
    <col min="6152" max="6153" width="10.26953125" style="162" customWidth="1"/>
    <col min="6154" max="6154" width="2.453125" style="162" customWidth="1"/>
    <col min="6155" max="6155" width="15.81640625" style="162" customWidth="1"/>
    <col min="6156" max="6156" width="5.7265625" style="162" customWidth="1"/>
    <col min="6157" max="6157" width="2.453125" style="162" customWidth="1"/>
    <col min="6158" max="6158" width="9.81640625" style="162" customWidth="1"/>
    <col min="6159" max="6159" width="2.453125" style="162" customWidth="1"/>
    <col min="6160" max="6161" width="7.7265625" style="162" customWidth="1"/>
    <col min="6162" max="6400" width="9.1796875" style="162"/>
    <col min="6401" max="6401" width="8.81640625" style="162" customWidth="1"/>
    <col min="6402" max="6402" width="5.7265625" style="162" customWidth="1"/>
    <col min="6403" max="6403" width="0" style="162" hidden="1" customWidth="1"/>
    <col min="6404" max="6404" width="20.7265625" style="162" customWidth="1"/>
    <col min="6405" max="6405" width="4.7265625" style="162" customWidth="1"/>
    <col min="6406" max="6406" width="12.7265625" style="162" customWidth="1"/>
    <col min="6407" max="6407" width="2.453125" style="162" customWidth="1"/>
    <col min="6408" max="6409" width="10.26953125" style="162" customWidth="1"/>
    <col min="6410" max="6410" width="2.453125" style="162" customWidth="1"/>
    <col min="6411" max="6411" width="15.81640625" style="162" customWidth="1"/>
    <col min="6412" max="6412" width="5.7265625" style="162" customWidth="1"/>
    <col min="6413" max="6413" width="2.453125" style="162" customWidth="1"/>
    <col min="6414" max="6414" width="9.81640625" style="162" customWidth="1"/>
    <col min="6415" max="6415" width="2.453125" style="162" customWidth="1"/>
    <col min="6416" max="6417" width="7.7265625" style="162" customWidth="1"/>
    <col min="6418" max="6656" width="9.1796875" style="162"/>
    <col min="6657" max="6657" width="8.81640625" style="162" customWidth="1"/>
    <col min="6658" max="6658" width="5.7265625" style="162" customWidth="1"/>
    <col min="6659" max="6659" width="0" style="162" hidden="1" customWidth="1"/>
    <col min="6660" max="6660" width="20.7265625" style="162" customWidth="1"/>
    <col min="6661" max="6661" width="4.7265625" style="162" customWidth="1"/>
    <col min="6662" max="6662" width="12.7265625" style="162" customWidth="1"/>
    <col min="6663" max="6663" width="2.453125" style="162" customWidth="1"/>
    <col min="6664" max="6665" width="10.26953125" style="162" customWidth="1"/>
    <col min="6666" max="6666" width="2.453125" style="162" customWidth="1"/>
    <col min="6667" max="6667" width="15.81640625" style="162" customWidth="1"/>
    <col min="6668" max="6668" width="5.7265625" style="162" customWidth="1"/>
    <col min="6669" max="6669" width="2.453125" style="162" customWidth="1"/>
    <col min="6670" max="6670" width="9.81640625" style="162" customWidth="1"/>
    <col min="6671" max="6671" width="2.453125" style="162" customWidth="1"/>
    <col min="6672" max="6673" width="7.7265625" style="162" customWidth="1"/>
    <col min="6674" max="6912" width="9.1796875" style="162"/>
    <col min="6913" max="6913" width="8.81640625" style="162" customWidth="1"/>
    <col min="6914" max="6914" width="5.7265625" style="162" customWidth="1"/>
    <col min="6915" max="6915" width="0" style="162" hidden="1" customWidth="1"/>
    <col min="6916" max="6916" width="20.7265625" style="162" customWidth="1"/>
    <col min="6917" max="6917" width="4.7265625" style="162" customWidth="1"/>
    <col min="6918" max="6918" width="12.7265625" style="162" customWidth="1"/>
    <col min="6919" max="6919" width="2.453125" style="162" customWidth="1"/>
    <col min="6920" max="6921" width="10.26953125" style="162" customWidth="1"/>
    <col min="6922" max="6922" width="2.453125" style="162" customWidth="1"/>
    <col min="6923" max="6923" width="15.81640625" style="162" customWidth="1"/>
    <col min="6924" max="6924" width="5.7265625" style="162" customWidth="1"/>
    <col min="6925" max="6925" width="2.453125" style="162" customWidth="1"/>
    <col min="6926" max="6926" width="9.81640625" style="162" customWidth="1"/>
    <col min="6927" max="6927" width="2.453125" style="162" customWidth="1"/>
    <col min="6928" max="6929" width="7.7265625" style="162" customWidth="1"/>
    <col min="6930" max="7168" width="9.1796875" style="162"/>
    <col min="7169" max="7169" width="8.81640625" style="162" customWidth="1"/>
    <col min="7170" max="7170" width="5.7265625" style="162" customWidth="1"/>
    <col min="7171" max="7171" width="0" style="162" hidden="1" customWidth="1"/>
    <col min="7172" max="7172" width="20.7265625" style="162" customWidth="1"/>
    <col min="7173" max="7173" width="4.7265625" style="162" customWidth="1"/>
    <col min="7174" max="7174" width="12.7265625" style="162" customWidth="1"/>
    <col min="7175" max="7175" width="2.453125" style="162" customWidth="1"/>
    <col min="7176" max="7177" width="10.26953125" style="162" customWidth="1"/>
    <col min="7178" max="7178" width="2.453125" style="162" customWidth="1"/>
    <col min="7179" max="7179" width="15.81640625" style="162" customWidth="1"/>
    <col min="7180" max="7180" width="5.7265625" style="162" customWidth="1"/>
    <col min="7181" max="7181" width="2.453125" style="162" customWidth="1"/>
    <col min="7182" max="7182" width="9.81640625" style="162" customWidth="1"/>
    <col min="7183" max="7183" width="2.453125" style="162" customWidth="1"/>
    <col min="7184" max="7185" width="7.7265625" style="162" customWidth="1"/>
    <col min="7186" max="7424" width="9.1796875" style="162"/>
    <col min="7425" max="7425" width="8.81640625" style="162" customWidth="1"/>
    <col min="7426" max="7426" width="5.7265625" style="162" customWidth="1"/>
    <col min="7427" max="7427" width="0" style="162" hidden="1" customWidth="1"/>
    <col min="7428" max="7428" width="20.7265625" style="162" customWidth="1"/>
    <col min="7429" max="7429" width="4.7265625" style="162" customWidth="1"/>
    <col min="7430" max="7430" width="12.7265625" style="162" customWidth="1"/>
    <col min="7431" max="7431" width="2.453125" style="162" customWidth="1"/>
    <col min="7432" max="7433" width="10.26953125" style="162" customWidth="1"/>
    <col min="7434" max="7434" width="2.453125" style="162" customWidth="1"/>
    <col min="7435" max="7435" width="15.81640625" style="162" customWidth="1"/>
    <col min="7436" max="7436" width="5.7265625" style="162" customWidth="1"/>
    <col min="7437" max="7437" width="2.453125" style="162" customWidth="1"/>
    <col min="7438" max="7438" width="9.81640625" style="162" customWidth="1"/>
    <col min="7439" max="7439" width="2.453125" style="162" customWidth="1"/>
    <col min="7440" max="7441" width="7.7265625" style="162" customWidth="1"/>
    <col min="7442" max="7680" width="9.1796875" style="162"/>
    <col min="7681" max="7681" width="8.81640625" style="162" customWidth="1"/>
    <col min="7682" max="7682" width="5.7265625" style="162" customWidth="1"/>
    <col min="7683" max="7683" width="0" style="162" hidden="1" customWidth="1"/>
    <col min="7684" max="7684" width="20.7265625" style="162" customWidth="1"/>
    <col min="7685" max="7685" width="4.7265625" style="162" customWidth="1"/>
    <col min="7686" max="7686" width="12.7265625" style="162" customWidth="1"/>
    <col min="7687" max="7687" width="2.453125" style="162" customWidth="1"/>
    <col min="7688" max="7689" width="10.26953125" style="162" customWidth="1"/>
    <col min="7690" max="7690" width="2.453125" style="162" customWidth="1"/>
    <col min="7691" max="7691" width="15.81640625" style="162" customWidth="1"/>
    <col min="7692" max="7692" width="5.7265625" style="162" customWidth="1"/>
    <col min="7693" max="7693" width="2.453125" style="162" customWidth="1"/>
    <col min="7694" max="7694" width="9.81640625" style="162" customWidth="1"/>
    <col min="7695" max="7695" width="2.453125" style="162" customWidth="1"/>
    <col min="7696" max="7697" width="7.7265625" style="162" customWidth="1"/>
    <col min="7698" max="7936" width="9.1796875" style="162"/>
    <col min="7937" max="7937" width="8.81640625" style="162" customWidth="1"/>
    <col min="7938" max="7938" width="5.7265625" style="162" customWidth="1"/>
    <col min="7939" max="7939" width="0" style="162" hidden="1" customWidth="1"/>
    <col min="7940" max="7940" width="20.7265625" style="162" customWidth="1"/>
    <col min="7941" max="7941" width="4.7265625" style="162" customWidth="1"/>
    <col min="7942" max="7942" width="12.7265625" style="162" customWidth="1"/>
    <col min="7943" max="7943" width="2.453125" style="162" customWidth="1"/>
    <col min="7944" max="7945" width="10.26953125" style="162" customWidth="1"/>
    <col min="7946" max="7946" width="2.453125" style="162" customWidth="1"/>
    <col min="7947" max="7947" width="15.81640625" style="162" customWidth="1"/>
    <col min="7948" max="7948" width="5.7265625" style="162" customWidth="1"/>
    <col min="7949" max="7949" width="2.453125" style="162" customWidth="1"/>
    <col min="7950" max="7950" width="9.81640625" style="162" customWidth="1"/>
    <col min="7951" max="7951" width="2.453125" style="162" customWidth="1"/>
    <col min="7952" max="7953" width="7.7265625" style="162" customWidth="1"/>
    <col min="7954" max="8192" width="9.1796875" style="162"/>
    <col min="8193" max="8193" width="8.81640625" style="162" customWidth="1"/>
    <col min="8194" max="8194" width="5.7265625" style="162" customWidth="1"/>
    <col min="8195" max="8195" width="0" style="162" hidden="1" customWidth="1"/>
    <col min="8196" max="8196" width="20.7265625" style="162" customWidth="1"/>
    <col min="8197" max="8197" width="4.7265625" style="162" customWidth="1"/>
    <col min="8198" max="8198" width="12.7265625" style="162" customWidth="1"/>
    <col min="8199" max="8199" width="2.453125" style="162" customWidth="1"/>
    <col min="8200" max="8201" width="10.26953125" style="162" customWidth="1"/>
    <col min="8202" max="8202" width="2.453125" style="162" customWidth="1"/>
    <col min="8203" max="8203" width="15.81640625" style="162" customWidth="1"/>
    <col min="8204" max="8204" width="5.7265625" style="162" customWidth="1"/>
    <col min="8205" max="8205" width="2.453125" style="162" customWidth="1"/>
    <col min="8206" max="8206" width="9.81640625" style="162" customWidth="1"/>
    <col min="8207" max="8207" width="2.453125" style="162" customWidth="1"/>
    <col min="8208" max="8209" width="7.7265625" style="162" customWidth="1"/>
    <col min="8210" max="8448" width="9.1796875" style="162"/>
    <col min="8449" max="8449" width="8.81640625" style="162" customWidth="1"/>
    <col min="8450" max="8450" width="5.7265625" style="162" customWidth="1"/>
    <col min="8451" max="8451" width="0" style="162" hidden="1" customWidth="1"/>
    <col min="8452" max="8452" width="20.7265625" style="162" customWidth="1"/>
    <col min="8453" max="8453" width="4.7265625" style="162" customWidth="1"/>
    <col min="8454" max="8454" width="12.7265625" style="162" customWidth="1"/>
    <col min="8455" max="8455" width="2.453125" style="162" customWidth="1"/>
    <col min="8456" max="8457" width="10.26953125" style="162" customWidth="1"/>
    <col min="8458" max="8458" width="2.453125" style="162" customWidth="1"/>
    <col min="8459" max="8459" width="15.81640625" style="162" customWidth="1"/>
    <col min="8460" max="8460" width="5.7265625" style="162" customWidth="1"/>
    <col min="8461" max="8461" width="2.453125" style="162" customWidth="1"/>
    <col min="8462" max="8462" width="9.81640625" style="162" customWidth="1"/>
    <col min="8463" max="8463" width="2.453125" style="162" customWidth="1"/>
    <col min="8464" max="8465" width="7.7265625" style="162" customWidth="1"/>
    <col min="8466" max="8704" width="9.1796875" style="162"/>
    <col min="8705" max="8705" width="8.81640625" style="162" customWidth="1"/>
    <col min="8706" max="8706" width="5.7265625" style="162" customWidth="1"/>
    <col min="8707" max="8707" width="0" style="162" hidden="1" customWidth="1"/>
    <col min="8708" max="8708" width="20.7265625" style="162" customWidth="1"/>
    <col min="8709" max="8709" width="4.7265625" style="162" customWidth="1"/>
    <col min="8710" max="8710" width="12.7265625" style="162" customWidth="1"/>
    <col min="8711" max="8711" width="2.453125" style="162" customWidth="1"/>
    <col min="8712" max="8713" width="10.26953125" style="162" customWidth="1"/>
    <col min="8714" max="8714" width="2.453125" style="162" customWidth="1"/>
    <col min="8715" max="8715" width="15.81640625" style="162" customWidth="1"/>
    <col min="8716" max="8716" width="5.7265625" style="162" customWidth="1"/>
    <col min="8717" max="8717" width="2.453125" style="162" customWidth="1"/>
    <col min="8718" max="8718" width="9.81640625" style="162" customWidth="1"/>
    <col min="8719" max="8719" width="2.453125" style="162" customWidth="1"/>
    <col min="8720" max="8721" width="7.7265625" style="162" customWidth="1"/>
    <col min="8722" max="8960" width="9.1796875" style="162"/>
    <col min="8961" max="8961" width="8.81640625" style="162" customWidth="1"/>
    <col min="8962" max="8962" width="5.7265625" style="162" customWidth="1"/>
    <col min="8963" max="8963" width="0" style="162" hidden="1" customWidth="1"/>
    <col min="8964" max="8964" width="20.7265625" style="162" customWidth="1"/>
    <col min="8965" max="8965" width="4.7265625" style="162" customWidth="1"/>
    <col min="8966" max="8966" width="12.7265625" style="162" customWidth="1"/>
    <col min="8967" max="8967" width="2.453125" style="162" customWidth="1"/>
    <col min="8968" max="8969" width="10.26953125" style="162" customWidth="1"/>
    <col min="8970" max="8970" width="2.453125" style="162" customWidth="1"/>
    <col min="8971" max="8971" width="15.81640625" style="162" customWidth="1"/>
    <col min="8972" max="8972" width="5.7265625" style="162" customWidth="1"/>
    <col min="8973" max="8973" width="2.453125" style="162" customWidth="1"/>
    <col min="8974" max="8974" width="9.81640625" style="162" customWidth="1"/>
    <col min="8975" max="8975" width="2.453125" style="162" customWidth="1"/>
    <col min="8976" max="8977" width="7.7265625" style="162" customWidth="1"/>
    <col min="8978" max="9216" width="9.1796875" style="162"/>
    <col min="9217" max="9217" width="8.81640625" style="162" customWidth="1"/>
    <col min="9218" max="9218" width="5.7265625" style="162" customWidth="1"/>
    <col min="9219" max="9219" width="0" style="162" hidden="1" customWidth="1"/>
    <col min="9220" max="9220" width="20.7265625" style="162" customWidth="1"/>
    <col min="9221" max="9221" width="4.7265625" style="162" customWidth="1"/>
    <col min="9222" max="9222" width="12.7265625" style="162" customWidth="1"/>
    <col min="9223" max="9223" width="2.453125" style="162" customWidth="1"/>
    <col min="9224" max="9225" width="10.26953125" style="162" customWidth="1"/>
    <col min="9226" max="9226" width="2.453125" style="162" customWidth="1"/>
    <col min="9227" max="9227" width="15.81640625" style="162" customWidth="1"/>
    <col min="9228" max="9228" width="5.7265625" style="162" customWidth="1"/>
    <col min="9229" max="9229" width="2.453125" style="162" customWidth="1"/>
    <col min="9230" max="9230" width="9.81640625" style="162" customWidth="1"/>
    <col min="9231" max="9231" width="2.453125" style="162" customWidth="1"/>
    <col min="9232" max="9233" width="7.7265625" style="162" customWidth="1"/>
    <col min="9234" max="9472" width="9.1796875" style="162"/>
    <col min="9473" max="9473" width="8.81640625" style="162" customWidth="1"/>
    <col min="9474" max="9474" width="5.7265625" style="162" customWidth="1"/>
    <col min="9475" max="9475" width="0" style="162" hidden="1" customWidth="1"/>
    <col min="9476" max="9476" width="20.7265625" style="162" customWidth="1"/>
    <col min="9477" max="9477" width="4.7265625" style="162" customWidth="1"/>
    <col min="9478" max="9478" width="12.7265625" style="162" customWidth="1"/>
    <col min="9479" max="9479" width="2.453125" style="162" customWidth="1"/>
    <col min="9480" max="9481" width="10.26953125" style="162" customWidth="1"/>
    <col min="9482" max="9482" width="2.453125" style="162" customWidth="1"/>
    <col min="9483" max="9483" width="15.81640625" style="162" customWidth="1"/>
    <col min="9484" max="9484" width="5.7265625" style="162" customWidth="1"/>
    <col min="9485" max="9485" width="2.453125" style="162" customWidth="1"/>
    <col min="9486" max="9486" width="9.81640625" style="162" customWidth="1"/>
    <col min="9487" max="9487" width="2.453125" style="162" customWidth="1"/>
    <col min="9488" max="9489" width="7.7265625" style="162" customWidth="1"/>
    <col min="9490" max="9728" width="9.1796875" style="162"/>
    <col min="9729" max="9729" width="8.81640625" style="162" customWidth="1"/>
    <col min="9730" max="9730" width="5.7265625" style="162" customWidth="1"/>
    <col min="9731" max="9731" width="0" style="162" hidden="1" customWidth="1"/>
    <col min="9732" max="9732" width="20.7265625" style="162" customWidth="1"/>
    <col min="9733" max="9733" width="4.7265625" style="162" customWidth="1"/>
    <col min="9734" max="9734" width="12.7265625" style="162" customWidth="1"/>
    <col min="9735" max="9735" width="2.453125" style="162" customWidth="1"/>
    <col min="9736" max="9737" width="10.26953125" style="162" customWidth="1"/>
    <col min="9738" max="9738" width="2.453125" style="162" customWidth="1"/>
    <col min="9739" max="9739" width="15.81640625" style="162" customWidth="1"/>
    <col min="9740" max="9740" width="5.7265625" style="162" customWidth="1"/>
    <col min="9741" max="9741" width="2.453125" style="162" customWidth="1"/>
    <col min="9742" max="9742" width="9.81640625" style="162" customWidth="1"/>
    <col min="9743" max="9743" width="2.453125" style="162" customWidth="1"/>
    <col min="9744" max="9745" width="7.7265625" style="162" customWidth="1"/>
    <col min="9746" max="9984" width="9.1796875" style="162"/>
    <col min="9985" max="9985" width="8.81640625" style="162" customWidth="1"/>
    <col min="9986" max="9986" width="5.7265625" style="162" customWidth="1"/>
    <col min="9987" max="9987" width="0" style="162" hidden="1" customWidth="1"/>
    <col min="9988" max="9988" width="20.7265625" style="162" customWidth="1"/>
    <col min="9989" max="9989" width="4.7265625" style="162" customWidth="1"/>
    <col min="9990" max="9990" width="12.7265625" style="162" customWidth="1"/>
    <col min="9991" max="9991" width="2.453125" style="162" customWidth="1"/>
    <col min="9992" max="9993" width="10.26953125" style="162" customWidth="1"/>
    <col min="9994" max="9994" width="2.453125" style="162" customWidth="1"/>
    <col min="9995" max="9995" width="15.81640625" style="162" customWidth="1"/>
    <col min="9996" max="9996" width="5.7265625" style="162" customWidth="1"/>
    <col min="9997" max="9997" width="2.453125" style="162" customWidth="1"/>
    <col min="9998" max="9998" width="9.81640625" style="162" customWidth="1"/>
    <col min="9999" max="9999" width="2.453125" style="162" customWidth="1"/>
    <col min="10000" max="10001" width="7.7265625" style="162" customWidth="1"/>
    <col min="10002" max="10240" width="9.1796875" style="162"/>
    <col min="10241" max="10241" width="8.81640625" style="162" customWidth="1"/>
    <col min="10242" max="10242" width="5.7265625" style="162" customWidth="1"/>
    <col min="10243" max="10243" width="0" style="162" hidden="1" customWidth="1"/>
    <col min="10244" max="10244" width="20.7265625" style="162" customWidth="1"/>
    <col min="10245" max="10245" width="4.7265625" style="162" customWidth="1"/>
    <col min="10246" max="10246" width="12.7265625" style="162" customWidth="1"/>
    <col min="10247" max="10247" width="2.453125" style="162" customWidth="1"/>
    <col min="10248" max="10249" width="10.26953125" style="162" customWidth="1"/>
    <col min="10250" max="10250" width="2.453125" style="162" customWidth="1"/>
    <col min="10251" max="10251" width="15.81640625" style="162" customWidth="1"/>
    <col min="10252" max="10252" width="5.7265625" style="162" customWidth="1"/>
    <col min="10253" max="10253" width="2.453125" style="162" customWidth="1"/>
    <col min="10254" max="10254" width="9.81640625" style="162" customWidth="1"/>
    <col min="10255" max="10255" width="2.453125" style="162" customWidth="1"/>
    <col min="10256" max="10257" width="7.7265625" style="162" customWidth="1"/>
    <col min="10258" max="10496" width="9.1796875" style="162"/>
    <col min="10497" max="10497" width="8.81640625" style="162" customWidth="1"/>
    <col min="10498" max="10498" width="5.7265625" style="162" customWidth="1"/>
    <col min="10499" max="10499" width="0" style="162" hidden="1" customWidth="1"/>
    <col min="10500" max="10500" width="20.7265625" style="162" customWidth="1"/>
    <col min="10501" max="10501" width="4.7265625" style="162" customWidth="1"/>
    <col min="10502" max="10502" width="12.7265625" style="162" customWidth="1"/>
    <col min="10503" max="10503" width="2.453125" style="162" customWidth="1"/>
    <col min="10504" max="10505" width="10.26953125" style="162" customWidth="1"/>
    <col min="10506" max="10506" width="2.453125" style="162" customWidth="1"/>
    <col min="10507" max="10507" width="15.81640625" style="162" customWidth="1"/>
    <col min="10508" max="10508" width="5.7265625" style="162" customWidth="1"/>
    <col min="10509" max="10509" width="2.453125" style="162" customWidth="1"/>
    <col min="10510" max="10510" width="9.81640625" style="162" customWidth="1"/>
    <col min="10511" max="10511" width="2.453125" style="162" customWidth="1"/>
    <col min="10512" max="10513" width="7.7265625" style="162" customWidth="1"/>
    <col min="10514" max="10752" width="9.1796875" style="162"/>
    <col min="10753" max="10753" width="8.81640625" style="162" customWidth="1"/>
    <col min="10754" max="10754" width="5.7265625" style="162" customWidth="1"/>
    <col min="10755" max="10755" width="0" style="162" hidden="1" customWidth="1"/>
    <col min="10756" max="10756" width="20.7265625" style="162" customWidth="1"/>
    <col min="10757" max="10757" width="4.7265625" style="162" customWidth="1"/>
    <col min="10758" max="10758" width="12.7265625" style="162" customWidth="1"/>
    <col min="10759" max="10759" width="2.453125" style="162" customWidth="1"/>
    <col min="10760" max="10761" width="10.26953125" style="162" customWidth="1"/>
    <col min="10762" max="10762" width="2.453125" style="162" customWidth="1"/>
    <col min="10763" max="10763" width="15.81640625" style="162" customWidth="1"/>
    <col min="10764" max="10764" width="5.7265625" style="162" customWidth="1"/>
    <col min="10765" max="10765" width="2.453125" style="162" customWidth="1"/>
    <col min="10766" max="10766" width="9.81640625" style="162" customWidth="1"/>
    <col min="10767" max="10767" width="2.453125" style="162" customWidth="1"/>
    <col min="10768" max="10769" width="7.7265625" style="162" customWidth="1"/>
    <col min="10770" max="11008" width="9.1796875" style="162"/>
    <col min="11009" max="11009" width="8.81640625" style="162" customWidth="1"/>
    <col min="11010" max="11010" width="5.7265625" style="162" customWidth="1"/>
    <col min="11011" max="11011" width="0" style="162" hidden="1" customWidth="1"/>
    <col min="11012" max="11012" width="20.7265625" style="162" customWidth="1"/>
    <col min="11013" max="11013" width="4.7265625" style="162" customWidth="1"/>
    <col min="11014" max="11014" width="12.7265625" style="162" customWidth="1"/>
    <col min="11015" max="11015" width="2.453125" style="162" customWidth="1"/>
    <col min="11016" max="11017" width="10.26953125" style="162" customWidth="1"/>
    <col min="11018" max="11018" width="2.453125" style="162" customWidth="1"/>
    <col min="11019" max="11019" width="15.81640625" style="162" customWidth="1"/>
    <col min="11020" max="11020" width="5.7265625" style="162" customWidth="1"/>
    <col min="11021" max="11021" width="2.453125" style="162" customWidth="1"/>
    <col min="11022" max="11022" width="9.81640625" style="162" customWidth="1"/>
    <col min="11023" max="11023" width="2.453125" style="162" customWidth="1"/>
    <col min="11024" max="11025" width="7.7265625" style="162" customWidth="1"/>
    <col min="11026" max="11264" width="9.1796875" style="162"/>
    <col min="11265" max="11265" width="8.81640625" style="162" customWidth="1"/>
    <col min="11266" max="11266" width="5.7265625" style="162" customWidth="1"/>
    <col min="11267" max="11267" width="0" style="162" hidden="1" customWidth="1"/>
    <col min="11268" max="11268" width="20.7265625" style="162" customWidth="1"/>
    <col min="11269" max="11269" width="4.7265625" style="162" customWidth="1"/>
    <col min="11270" max="11270" width="12.7265625" style="162" customWidth="1"/>
    <col min="11271" max="11271" width="2.453125" style="162" customWidth="1"/>
    <col min="11272" max="11273" width="10.26953125" style="162" customWidth="1"/>
    <col min="11274" max="11274" width="2.453125" style="162" customWidth="1"/>
    <col min="11275" max="11275" width="15.81640625" style="162" customWidth="1"/>
    <col min="11276" max="11276" width="5.7265625" style="162" customWidth="1"/>
    <col min="11277" max="11277" width="2.453125" style="162" customWidth="1"/>
    <col min="11278" max="11278" width="9.81640625" style="162" customWidth="1"/>
    <col min="11279" max="11279" width="2.453125" style="162" customWidth="1"/>
    <col min="11280" max="11281" width="7.7265625" style="162" customWidth="1"/>
    <col min="11282" max="11520" width="9.1796875" style="162"/>
    <col min="11521" max="11521" width="8.81640625" style="162" customWidth="1"/>
    <col min="11522" max="11522" width="5.7265625" style="162" customWidth="1"/>
    <col min="11523" max="11523" width="0" style="162" hidden="1" customWidth="1"/>
    <col min="11524" max="11524" width="20.7265625" style="162" customWidth="1"/>
    <col min="11525" max="11525" width="4.7265625" style="162" customWidth="1"/>
    <col min="11526" max="11526" width="12.7265625" style="162" customWidth="1"/>
    <col min="11527" max="11527" width="2.453125" style="162" customWidth="1"/>
    <col min="11528" max="11529" width="10.26953125" style="162" customWidth="1"/>
    <col min="11530" max="11530" width="2.453125" style="162" customWidth="1"/>
    <col min="11531" max="11531" width="15.81640625" style="162" customWidth="1"/>
    <col min="11532" max="11532" width="5.7265625" style="162" customWidth="1"/>
    <col min="11533" max="11533" width="2.453125" style="162" customWidth="1"/>
    <col min="11534" max="11534" width="9.81640625" style="162" customWidth="1"/>
    <col min="11535" max="11535" width="2.453125" style="162" customWidth="1"/>
    <col min="11536" max="11537" width="7.7265625" style="162" customWidth="1"/>
    <col min="11538" max="11776" width="9.1796875" style="162"/>
    <col min="11777" max="11777" width="8.81640625" style="162" customWidth="1"/>
    <col min="11778" max="11778" width="5.7265625" style="162" customWidth="1"/>
    <col min="11779" max="11779" width="0" style="162" hidden="1" customWidth="1"/>
    <col min="11780" max="11780" width="20.7265625" style="162" customWidth="1"/>
    <col min="11781" max="11781" width="4.7265625" style="162" customWidth="1"/>
    <col min="11782" max="11782" width="12.7265625" style="162" customWidth="1"/>
    <col min="11783" max="11783" width="2.453125" style="162" customWidth="1"/>
    <col min="11784" max="11785" width="10.26953125" style="162" customWidth="1"/>
    <col min="11786" max="11786" width="2.453125" style="162" customWidth="1"/>
    <col min="11787" max="11787" width="15.81640625" style="162" customWidth="1"/>
    <col min="11788" max="11788" width="5.7265625" style="162" customWidth="1"/>
    <col min="11789" max="11789" width="2.453125" style="162" customWidth="1"/>
    <col min="11790" max="11790" width="9.81640625" style="162" customWidth="1"/>
    <col min="11791" max="11791" width="2.453125" style="162" customWidth="1"/>
    <col min="11792" max="11793" width="7.7265625" style="162" customWidth="1"/>
    <col min="11794" max="12032" width="9.1796875" style="162"/>
    <col min="12033" max="12033" width="8.81640625" style="162" customWidth="1"/>
    <col min="12034" max="12034" width="5.7265625" style="162" customWidth="1"/>
    <col min="12035" max="12035" width="0" style="162" hidden="1" customWidth="1"/>
    <col min="12036" max="12036" width="20.7265625" style="162" customWidth="1"/>
    <col min="12037" max="12037" width="4.7265625" style="162" customWidth="1"/>
    <col min="12038" max="12038" width="12.7265625" style="162" customWidth="1"/>
    <col min="12039" max="12039" width="2.453125" style="162" customWidth="1"/>
    <col min="12040" max="12041" width="10.26953125" style="162" customWidth="1"/>
    <col min="12042" max="12042" width="2.453125" style="162" customWidth="1"/>
    <col min="12043" max="12043" width="15.81640625" style="162" customWidth="1"/>
    <col min="12044" max="12044" width="5.7265625" style="162" customWidth="1"/>
    <col min="12045" max="12045" width="2.453125" style="162" customWidth="1"/>
    <col min="12046" max="12046" width="9.81640625" style="162" customWidth="1"/>
    <col min="12047" max="12047" width="2.453125" style="162" customWidth="1"/>
    <col min="12048" max="12049" width="7.7265625" style="162" customWidth="1"/>
    <col min="12050" max="12288" width="9.1796875" style="162"/>
    <col min="12289" max="12289" width="8.81640625" style="162" customWidth="1"/>
    <col min="12290" max="12290" width="5.7265625" style="162" customWidth="1"/>
    <col min="12291" max="12291" width="0" style="162" hidden="1" customWidth="1"/>
    <col min="12292" max="12292" width="20.7265625" style="162" customWidth="1"/>
    <col min="12293" max="12293" width="4.7265625" style="162" customWidth="1"/>
    <col min="12294" max="12294" width="12.7265625" style="162" customWidth="1"/>
    <col min="12295" max="12295" width="2.453125" style="162" customWidth="1"/>
    <col min="12296" max="12297" width="10.26953125" style="162" customWidth="1"/>
    <col min="12298" max="12298" width="2.453125" style="162" customWidth="1"/>
    <col min="12299" max="12299" width="15.81640625" style="162" customWidth="1"/>
    <col min="12300" max="12300" width="5.7265625" style="162" customWidth="1"/>
    <col min="12301" max="12301" width="2.453125" style="162" customWidth="1"/>
    <col min="12302" max="12302" width="9.81640625" style="162" customWidth="1"/>
    <col min="12303" max="12303" width="2.453125" style="162" customWidth="1"/>
    <col min="12304" max="12305" width="7.7265625" style="162" customWidth="1"/>
    <col min="12306" max="12544" width="9.1796875" style="162"/>
    <col min="12545" max="12545" width="8.81640625" style="162" customWidth="1"/>
    <col min="12546" max="12546" width="5.7265625" style="162" customWidth="1"/>
    <col min="12547" max="12547" width="0" style="162" hidden="1" customWidth="1"/>
    <col min="12548" max="12548" width="20.7265625" style="162" customWidth="1"/>
    <col min="12549" max="12549" width="4.7265625" style="162" customWidth="1"/>
    <col min="12550" max="12550" width="12.7265625" style="162" customWidth="1"/>
    <col min="12551" max="12551" width="2.453125" style="162" customWidth="1"/>
    <col min="12552" max="12553" width="10.26953125" style="162" customWidth="1"/>
    <col min="12554" max="12554" width="2.453125" style="162" customWidth="1"/>
    <col min="12555" max="12555" width="15.81640625" style="162" customWidth="1"/>
    <col min="12556" max="12556" width="5.7265625" style="162" customWidth="1"/>
    <col min="12557" max="12557" width="2.453125" style="162" customWidth="1"/>
    <col min="12558" max="12558" width="9.81640625" style="162" customWidth="1"/>
    <col min="12559" max="12559" width="2.453125" style="162" customWidth="1"/>
    <col min="12560" max="12561" width="7.7265625" style="162" customWidth="1"/>
    <col min="12562" max="12800" width="9.1796875" style="162"/>
    <col min="12801" max="12801" width="8.81640625" style="162" customWidth="1"/>
    <col min="12802" max="12802" width="5.7265625" style="162" customWidth="1"/>
    <col min="12803" max="12803" width="0" style="162" hidden="1" customWidth="1"/>
    <col min="12804" max="12804" width="20.7265625" style="162" customWidth="1"/>
    <col min="12805" max="12805" width="4.7265625" style="162" customWidth="1"/>
    <col min="12806" max="12806" width="12.7265625" style="162" customWidth="1"/>
    <col min="12807" max="12807" width="2.453125" style="162" customWidth="1"/>
    <col min="12808" max="12809" width="10.26953125" style="162" customWidth="1"/>
    <col min="12810" max="12810" width="2.453125" style="162" customWidth="1"/>
    <col min="12811" max="12811" width="15.81640625" style="162" customWidth="1"/>
    <col min="12812" max="12812" width="5.7265625" style="162" customWidth="1"/>
    <col min="12813" max="12813" width="2.453125" style="162" customWidth="1"/>
    <col min="12814" max="12814" width="9.81640625" style="162" customWidth="1"/>
    <col min="12815" max="12815" width="2.453125" style="162" customWidth="1"/>
    <col min="12816" max="12817" width="7.7265625" style="162" customWidth="1"/>
    <col min="12818" max="13056" width="9.1796875" style="162"/>
    <col min="13057" max="13057" width="8.81640625" style="162" customWidth="1"/>
    <col min="13058" max="13058" width="5.7265625" style="162" customWidth="1"/>
    <col min="13059" max="13059" width="0" style="162" hidden="1" customWidth="1"/>
    <col min="13060" max="13060" width="20.7265625" style="162" customWidth="1"/>
    <col min="13061" max="13061" width="4.7265625" style="162" customWidth="1"/>
    <col min="13062" max="13062" width="12.7265625" style="162" customWidth="1"/>
    <col min="13063" max="13063" width="2.453125" style="162" customWidth="1"/>
    <col min="13064" max="13065" width="10.26953125" style="162" customWidth="1"/>
    <col min="13066" max="13066" width="2.453125" style="162" customWidth="1"/>
    <col min="13067" max="13067" width="15.81640625" style="162" customWidth="1"/>
    <col min="13068" max="13068" width="5.7265625" style="162" customWidth="1"/>
    <col min="13069" max="13069" width="2.453125" style="162" customWidth="1"/>
    <col min="13070" max="13070" width="9.81640625" style="162" customWidth="1"/>
    <col min="13071" max="13071" width="2.453125" style="162" customWidth="1"/>
    <col min="13072" max="13073" width="7.7265625" style="162" customWidth="1"/>
    <col min="13074" max="13312" width="9.1796875" style="162"/>
    <col min="13313" max="13313" width="8.81640625" style="162" customWidth="1"/>
    <col min="13314" max="13314" width="5.7265625" style="162" customWidth="1"/>
    <col min="13315" max="13315" width="0" style="162" hidden="1" customWidth="1"/>
    <col min="13316" max="13316" width="20.7265625" style="162" customWidth="1"/>
    <col min="13317" max="13317" width="4.7265625" style="162" customWidth="1"/>
    <col min="13318" max="13318" width="12.7265625" style="162" customWidth="1"/>
    <col min="13319" max="13319" width="2.453125" style="162" customWidth="1"/>
    <col min="13320" max="13321" width="10.26953125" style="162" customWidth="1"/>
    <col min="13322" max="13322" width="2.453125" style="162" customWidth="1"/>
    <col min="13323" max="13323" width="15.81640625" style="162" customWidth="1"/>
    <col min="13324" max="13324" width="5.7265625" style="162" customWidth="1"/>
    <col min="13325" max="13325" width="2.453125" style="162" customWidth="1"/>
    <col min="13326" max="13326" width="9.81640625" style="162" customWidth="1"/>
    <col min="13327" max="13327" width="2.453125" style="162" customWidth="1"/>
    <col min="13328" max="13329" width="7.7265625" style="162" customWidth="1"/>
    <col min="13330" max="13568" width="9.1796875" style="162"/>
    <col min="13569" max="13569" width="8.81640625" style="162" customWidth="1"/>
    <col min="13570" max="13570" width="5.7265625" style="162" customWidth="1"/>
    <col min="13571" max="13571" width="0" style="162" hidden="1" customWidth="1"/>
    <col min="13572" max="13572" width="20.7265625" style="162" customWidth="1"/>
    <col min="13573" max="13573" width="4.7265625" style="162" customWidth="1"/>
    <col min="13574" max="13574" width="12.7265625" style="162" customWidth="1"/>
    <col min="13575" max="13575" width="2.453125" style="162" customWidth="1"/>
    <col min="13576" max="13577" width="10.26953125" style="162" customWidth="1"/>
    <col min="13578" max="13578" width="2.453125" style="162" customWidth="1"/>
    <col min="13579" max="13579" width="15.81640625" style="162" customWidth="1"/>
    <col min="13580" max="13580" width="5.7265625" style="162" customWidth="1"/>
    <col min="13581" max="13581" width="2.453125" style="162" customWidth="1"/>
    <col min="13582" max="13582" width="9.81640625" style="162" customWidth="1"/>
    <col min="13583" max="13583" width="2.453125" style="162" customWidth="1"/>
    <col min="13584" max="13585" width="7.7265625" style="162" customWidth="1"/>
    <col min="13586" max="13824" width="9.1796875" style="162"/>
    <col min="13825" max="13825" width="8.81640625" style="162" customWidth="1"/>
    <col min="13826" max="13826" width="5.7265625" style="162" customWidth="1"/>
    <col min="13827" max="13827" width="0" style="162" hidden="1" customWidth="1"/>
    <col min="13828" max="13828" width="20.7265625" style="162" customWidth="1"/>
    <col min="13829" max="13829" width="4.7265625" style="162" customWidth="1"/>
    <col min="13830" max="13830" width="12.7265625" style="162" customWidth="1"/>
    <col min="13831" max="13831" width="2.453125" style="162" customWidth="1"/>
    <col min="13832" max="13833" width="10.26953125" style="162" customWidth="1"/>
    <col min="13834" max="13834" width="2.453125" style="162" customWidth="1"/>
    <col min="13835" max="13835" width="15.81640625" style="162" customWidth="1"/>
    <col min="13836" max="13836" width="5.7265625" style="162" customWidth="1"/>
    <col min="13837" max="13837" width="2.453125" style="162" customWidth="1"/>
    <col min="13838" max="13838" width="9.81640625" style="162" customWidth="1"/>
    <col min="13839" max="13839" width="2.453125" style="162" customWidth="1"/>
    <col min="13840" max="13841" width="7.7265625" style="162" customWidth="1"/>
    <col min="13842" max="14080" width="9.1796875" style="162"/>
    <col min="14081" max="14081" width="8.81640625" style="162" customWidth="1"/>
    <col min="14082" max="14082" width="5.7265625" style="162" customWidth="1"/>
    <col min="14083" max="14083" width="0" style="162" hidden="1" customWidth="1"/>
    <col min="14084" max="14084" width="20.7265625" style="162" customWidth="1"/>
    <col min="14085" max="14085" width="4.7265625" style="162" customWidth="1"/>
    <col min="14086" max="14086" width="12.7265625" style="162" customWidth="1"/>
    <col min="14087" max="14087" width="2.453125" style="162" customWidth="1"/>
    <col min="14088" max="14089" width="10.26953125" style="162" customWidth="1"/>
    <col min="14090" max="14090" width="2.453125" style="162" customWidth="1"/>
    <col min="14091" max="14091" width="15.81640625" style="162" customWidth="1"/>
    <col min="14092" max="14092" width="5.7265625" style="162" customWidth="1"/>
    <col min="14093" max="14093" width="2.453125" style="162" customWidth="1"/>
    <col min="14094" max="14094" width="9.81640625" style="162" customWidth="1"/>
    <col min="14095" max="14095" width="2.453125" style="162" customWidth="1"/>
    <col min="14096" max="14097" width="7.7265625" style="162" customWidth="1"/>
    <col min="14098" max="14336" width="9.1796875" style="162"/>
    <col min="14337" max="14337" width="8.81640625" style="162" customWidth="1"/>
    <col min="14338" max="14338" width="5.7265625" style="162" customWidth="1"/>
    <col min="14339" max="14339" width="0" style="162" hidden="1" customWidth="1"/>
    <col min="14340" max="14340" width="20.7265625" style="162" customWidth="1"/>
    <col min="14341" max="14341" width="4.7265625" style="162" customWidth="1"/>
    <col min="14342" max="14342" width="12.7265625" style="162" customWidth="1"/>
    <col min="14343" max="14343" width="2.453125" style="162" customWidth="1"/>
    <col min="14344" max="14345" width="10.26953125" style="162" customWidth="1"/>
    <col min="14346" max="14346" width="2.453125" style="162" customWidth="1"/>
    <col min="14347" max="14347" width="15.81640625" style="162" customWidth="1"/>
    <col min="14348" max="14348" width="5.7265625" style="162" customWidth="1"/>
    <col min="14349" max="14349" width="2.453125" style="162" customWidth="1"/>
    <col min="14350" max="14350" width="9.81640625" style="162" customWidth="1"/>
    <col min="14351" max="14351" width="2.453125" style="162" customWidth="1"/>
    <col min="14352" max="14353" width="7.7265625" style="162" customWidth="1"/>
    <col min="14354" max="14592" width="9.1796875" style="162"/>
    <col min="14593" max="14593" width="8.81640625" style="162" customWidth="1"/>
    <col min="14594" max="14594" width="5.7265625" style="162" customWidth="1"/>
    <col min="14595" max="14595" width="0" style="162" hidden="1" customWidth="1"/>
    <col min="14596" max="14596" width="20.7265625" style="162" customWidth="1"/>
    <col min="14597" max="14597" width="4.7265625" style="162" customWidth="1"/>
    <col min="14598" max="14598" width="12.7265625" style="162" customWidth="1"/>
    <col min="14599" max="14599" width="2.453125" style="162" customWidth="1"/>
    <col min="14600" max="14601" width="10.26953125" style="162" customWidth="1"/>
    <col min="14602" max="14602" width="2.453125" style="162" customWidth="1"/>
    <col min="14603" max="14603" width="15.81640625" style="162" customWidth="1"/>
    <col min="14604" max="14604" width="5.7265625" style="162" customWidth="1"/>
    <col min="14605" max="14605" width="2.453125" style="162" customWidth="1"/>
    <col min="14606" max="14606" width="9.81640625" style="162" customWidth="1"/>
    <col min="14607" max="14607" width="2.453125" style="162" customWidth="1"/>
    <col min="14608" max="14609" width="7.7265625" style="162" customWidth="1"/>
    <col min="14610" max="14848" width="9.1796875" style="162"/>
    <col min="14849" max="14849" width="8.81640625" style="162" customWidth="1"/>
    <col min="14850" max="14850" width="5.7265625" style="162" customWidth="1"/>
    <col min="14851" max="14851" width="0" style="162" hidden="1" customWidth="1"/>
    <col min="14852" max="14852" width="20.7265625" style="162" customWidth="1"/>
    <col min="14853" max="14853" width="4.7265625" style="162" customWidth="1"/>
    <col min="14854" max="14854" width="12.7265625" style="162" customWidth="1"/>
    <col min="14855" max="14855" width="2.453125" style="162" customWidth="1"/>
    <col min="14856" max="14857" width="10.26953125" style="162" customWidth="1"/>
    <col min="14858" max="14858" width="2.453125" style="162" customWidth="1"/>
    <col min="14859" max="14859" width="15.81640625" style="162" customWidth="1"/>
    <col min="14860" max="14860" width="5.7265625" style="162" customWidth="1"/>
    <col min="14861" max="14861" width="2.453125" style="162" customWidth="1"/>
    <col min="14862" max="14862" width="9.81640625" style="162" customWidth="1"/>
    <col min="14863" max="14863" width="2.453125" style="162" customWidth="1"/>
    <col min="14864" max="14865" width="7.7265625" style="162" customWidth="1"/>
    <col min="14866" max="15104" width="9.1796875" style="162"/>
    <col min="15105" max="15105" width="8.81640625" style="162" customWidth="1"/>
    <col min="15106" max="15106" width="5.7265625" style="162" customWidth="1"/>
    <col min="15107" max="15107" width="0" style="162" hidden="1" customWidth="1"/>
    <col min="15108" max="15108" width="20.7265625" style="162" customWidth="1"/>
    <col min="15109" max="15109" width="4.7265625" style="162" customWidth="1"/>
    <col min="15110" max="15110" width="12.7265625" style="162" customWidth="1"/>
    <col min="15111" max="15111" width="2.453125" style="162" customWidth="1"/>
    <col min="15112" max="15113" width="10.26953125" style="162" customWidth="1"/>
    <col min="15114" max="15114" width="2.453125" style="162" customWidth="1"/>
    <col min="15115" max="15115" width="15.81640625" style="162" customWidth="1"/>
    <col min="15116" max="15116" width="5.7265625" style="162" customWidth="1"/>
    <col min="15117" max="15117" width="2.453125" style="162" customWidth="1"/>
    <col min="15118" max="15118" width="9.81640625" style="162" customWidth="1"/>
    <col min="15119" max="15119" width="2.453125" style="162" customWidth="1"/>
    <col min="15120" max="15121" width="7.7265625" style="162" customWidth="1"/>
    <col min="15122" max="15360" width="9.1796875" style="162"/>
    <col min="15361" max="15361" width="8.81640625" style="162" customWidth="1"/>
    <col min="15362" max="15362" width="5.7265625" style="162" customWidth="1"/>
    <col min="15363" max="15363" width="0" style="162" hidden="1" customWidth="1"/>
    <col min="15364" max="15364" width="20.7265625" style="162" customWidth="1"/>
    <col min="15365" max="15365" width="4.7265625" style="162" customWidth="1"/>
    <col min="15366" max="15366" width="12.7265625" style="162" customWidth="1"/>
    <col min="15367" max="15367" width="2.453125" style="162" customWidth="1"/>
    <col min="15368" max="15369" width="10.26953125" style="162" customWidth="1"/>
    <col min="15370" max="15370" width="2.453125" style="162" customWidth="1"/>
    <col min="15371" max="15371" width="15.81640625" style="162" customWidth="1"/>
    <col min="15372" max="15372" width="5.7265625" style="162" customWidth="1"/>
    <col min="15373" max="15373" width="2.453125" style="162" customWidth="1"/>
    <col min="15374" max="15374" width="9.81640625" style="162" customWidth="1"/>
    <col min="15375" max="15375" width="2.453125" style="162" customWidth="1"/>
    <col min="15376" max="15377" width="7.7265625" style="162" customWidth="1"/>
    <col min="15378" max="15616" width="9.1796875" style="162"/>
    <col min="15617" max="15617" width="8.81640625" style="162" customWidth="1"/>
    <col min="15618" max="15618" width="5.7265625" style="162" customWidth="1"/>
    <col min="15619" max="15619" width="0" style="162" hidden="1" customWidth="1"/>
    <col min="15620" max="15620" width="20.7265625" style="162" customWidth="1"/>
    <col min="15621" max="15621" width="4.7265625" style="162" customWidth="1"/>
    <col min="15622" max="15622" width="12.7265625" style="162" customWidth="1"/>
    <col min="15623" max="15623" width="2.453125" style="162" customWidth="1"/>
    <col min="15624" max="15625" width="10.26953125" style="162" customWidth="1"/>
    <col min="15626" max="15626" width="2.453125" style="162" customWidth="1"/>
    <col min="15627" max="15627" width="15.81640625" style="162" customWidth="1"/>
    <col min="15628" max="15628" width="5.7265625" style="162" customWidth="1"/>
    <col min="15629" max="15629" width="2.453125" style="162" customWidth="1"/>
    <col min="15630" max="15630" width="9.81640625" style="162" customWidth="1"/>
    <col min="15631" max="15631" width="2.453125" style="162" customWidth="1"/>
    <col min="15632" max="15633" width="7.7265625" style="162" customWidth="1"/>
    <col min="15634" max="15872" width="9.1796875" style="162"/>
    <col min="15873" max="15873" width="8.81640625" style="162" customWidth="1"/>
    <col min="15874" max="15874" width="5.7265625" style="162" customWidth="1"/>
    <col min="15875" max="15875" width="0" style="162" hidden="1" customWidth="1"/>
    <col min="15876" max="15876" width="20.7265625" style="162" customWidth="1"/>
    <col min="15877" max="15877" width="4.7265625" style="162" customWidth="1"/>
    <col min="15878" max="15878" width="12.7265625" style="162" customWidth="1"/>
    <col min="15879" max="15879" width="2.453125" style="162" customWidth="1"/>
    <col min="15880" max="15881" width="10.26953125" style="162" customWidth="1"/>
    <col min="15882" max="15882" width="2.453125" style="162" customWidth="1"/>
    <col min="15883" max="15883" width="15.81640625" style="162" customWidth="1"/>
    <col min="15884" max="15884" width="5.7265625" style="162" customWidth="1"/>
    <col min="15885" max="15885" width="2.453125" style="162" customWidth="1"/>
    <col min="15886" max="15886" width="9.81640625" style="162" customWidth="1"/>
    <col min="15887" max="15887" width="2.453125" style="162" customWidth="1"/>
    <col min="15888" max="15889" width="7.7265625" style="162" customWidth="1"/>
    <col min="15890" max="16128" width="9.1796875" style="162"/>
    <col min="16129" max="16129" width="8.81640625" style="162" customWidth="1"/>
    <col min="16130" max="16130" width="5.7265625" style="162" customWidth="1"/>
    <col min="16131" max="16131" width="0" style="162" hidden="1" customWidth="1"/>
    <col min="16132" max="16132" width="20.7265625" style="162" customWidth="1"/>
    <col min="16133" max="16133" width="4.7265625" style="162" customWidth="1"/>
    <col min="16134" max="16134" width="12.7265625" style="162" customWidth="1"/>
    <col min="16135" max="16135" width="2.453125" style="162" customWidth="1"/>
    <col min="16136" max="16137" width="10.26953125" style="162" customWidth="1"/>
    <col min="16138" max="16138" width="2.453125" style="162" customWidth="1"/>
    <col min="16139" max="16139" width="15.81640625" style="162" customWidth="1"/>
    <col min="16140" max="16140" width="5.7265625" style="162" customWidth="1"/>
    <col min="16141" max="16141" width="2.453125" style="162" customWidth="1"/>
    <col min="16142" max="16142" width="9.81640625" style="162" customWidth="1"/>
    <col min="16143" max="16143" width="2.453125" style="162" customWidth="1"/>
    <col min="16144" max="16145" width="7.7265625" style="162" customWidth="1"/>
    <col min="16146" max="16384" width="9.1796875" style="162"/>
  </cols>
  <sheetData>
    <row r="1" spans="1:17" ht="30" customHeight="1" x14ac:dyDescent="0.3">
      <c r="A1" s="452" t="str">
        <f>IF(OR(J6="МУЖЧИНЫ И ЖЕНЩИНЫ",J6="ЮНОШИ И ДЕВУШКИ",J6="ЮНИОРЫ И ЮНИОРКИ"),"ОСНОВНОЙ ТУРНИР В СПОРТИВНОЙ ДИСЦИПЛИНЕ “СМЕШАННЫЙ ПАРНЫЙ РАЗРЯД“","ОСНОВНОЙ ТУРНИР В СПОРТИВНОЙ ДИСЦИПЛИНЕ “ПЛЯЖНЫЙ ТЕННИС - ПАРНЫЙ РАЗРЯД“")</f>
        <v>ОСНОВНОЙ ТУРНИР В СПОРТИВНОЙ ДИСЦИПЛИНЕ “ПЛЯЖНЫЙ ТЕННИС - ПАРНЫЙ РАЗРЯД“</v>
      </c>
      <c r="B1" s="452"/>
      <c r="C1" s="452"/>
      <c r="D1" s="452"/>
      <c r="E1" s="452"/>
      <c r="F1" s="452"/>
      <c r="G1" s="452"/>
      <c r="H1" s="452"/>
      <c r="I1" s="452"/>
      <c r="J1" s="452"/>
      <c r="K1" s="452"/>
      <c r="L1" s="452"/>
      <c r="M1" s="452"/>
      <c r="N1" s="452"/>
      <c r="O1" s="452"/>
      <c r="P1" s="452"/>
      <c r="Q1" s="452"/>
    </row>
    <row r="2" spans="1:17" x14ac:dyDescent="0.25">
      <c r="A2" s="453" t="s">
        <v>0</v>
      </c>
      <c r="B2" s="454"/>
      <c r="C2" s="454"/>
      <c r="D2" s="454"/>
      <c r="E2" s="454"/>
      <c r="F2" s="454"/>
      <c r="G2" s="454"/>
      <c r="H2" s="454"/>
      <c r="I2" s="454"/>
      <c r="J2" s="454"/>
      <c r="K2" s="454"/>
      <c r="L2" s="454"/>
      <c r="M2" s="454"/>
      <c r="N2" s="454"/>
      <c r="O2" s="454"/>
      <c r="P2" s="454"/>
      <c r="Q2" s="455"/>
    </row>
    <row r="3" spans="1:17" s="119" customFormat="1" ht="25" x14ac:dyDescent="0.25">
      <c r="A3" s="456" t="s">
        <v>277</v>
      </c>
      <c r="B3" s="457"/>
      <c r="C3" s="457"/>
      <c r="D3" s="457"/>
      <c r="E3" s="457"/>
      <c r="F3" s="457"/>
      <c r="G3" s="457"/>
      <c r="H3" s="457"/>
      <c r="I3" s="457"/>
      <c r="J3" s="457"/>
      <c r="K3" s="457"/>
      <c r="L3" s="457"/>
      <c r="M3" s="457"/>
      <c r="N3" s="457"/>
      <c r="O3" s="457"/>
      <c r="P3" s="457"/>
      <c r="Q3" s="458"/>
    </row>
    <row r="4" spans="1:17" ht="12" customHeight="1" x14ac:dyDescent="0.25">
      <c r="C4" s="162"/>
    </row>
    <row r="5" spans="1:17" s="164" customFormat="1" ht="13.9" customHeight="1" x14ac:dyDescent="0.25">
      <c r="A5" s="459" t="s">
        <v>1</v>
      </c>
      <c r="B5" s="459"/>
      <c r="C5" s="459"/>
      <c r="D5" s="459"/>
      <c r="E5" s="459" t="s">
        <v>2</v>
      </c>
      <c r="F5" s="459"/>
      <c r="G5" s="460" t="s">
        <v>3</v>
      </c>
      <c r="H5" s="461"/>
      <c r="I5" s="462"/>
      <c r="J5" s="460" t="s">
        <v>4</v>
      </c>
      <c r="K5" s="461"/>
      <c r="L5" s="461"/>
      <c r="M5" s="461"/>
      <c r="N5" s="462"/>
      <c r="O5" s="460" t="s">
        <v>5</v>
      </c>
      <c r="P5" s="462"/>
      <c r="Q5" s="163" t="s">
        <v>6</v>
      </c>
    </row>
    <row r="6" spans="1:17" s="165" customFormat="1" ht="13" x14ac:dyDescent="0.25">
      <c r="A6" s="444" t="s">
        <v>7</v>
      </c>
      <c r="B6" s="444"/>
      <c r="C6" s="444"/>
      <c r="D6" s="444"/>
      <c r="E6" s="445">
        <v>45150</v>
      </c>
      <c r="F6" s="444"/>
      <c r="G6" s="446" t="s">
        <v>8</v>
      </c>
      <c r="H6" s="447"/>
      <c r="I6" s="448"/>
      <c r="J6" s="446" t="s">
        <v>9</v>
      </c>
      <c r="K6" s="447"/>
      <c r="L6" s="447"/>
      <c r="M6" s="447"/>
      <c r="N6" s="448"/>
      <c r="O6" s="449" t="s">
        <v>10</v>
      </c>
      <c r="P6" s="450"/>
      <c r="Q6" s="8"/>
    </row>
    <row r="7" spans="1:17" s="165" customFormat="1" ht="13" x14ac:dyDescent="0.25">
      <c r="A7" s="166"/>
      <c r="B7" s="166"/>
      <c r="C7" s="166"/>
      <c r="D7" s="166"/>
      <c r="E7" s="166"/>
      <c r="F7" s="166"/>
      <c r="G7" s="166"/>
      <c r="H7" s="166"/>
      <c r="I7" s="166"/>
      <c r="J7" s="166"/>
      <c r="K7" s="166"/>
      <c r="L7" s="166"/>
      <c r="M7" s="166"/>
      <c r="N7" s="166"/>
      <c r="O7" s="166"/>
      <c r="P7" s="166"/>
      <c r="Q7" s="166"/>
    </row>
    <row r="8" spans="1:17" s="165" customFormat="1" ht="13" x14ac:dyDescent="0.25">
      <c r="A8" s="166"/>
      <c r="B8" s="166"/>
      <c r="C8" s="166"/>
      <c r="D8" s="166"/>
      <c r="E8" s="166"/>
      <c r="F8" s="166"/>
      <c r="G8" s="166"/>
      <c r="H8" s="166"/>
      <c r="I8" s="166"/>
      <c r="J8" s="166"/>
      <c r="K8" s="166"/>
      <c r="L8" s="166"/>
      <c r="M8" s="166"/>
      <c r="N8" s="166"/>
      <c r="O8" s="166"/>
      <c r="P8" s="166"/>
      <c r="Q8" s="166"/>
    </row>
    <row r="9" spans="1:17" s="165" customFormat="1" ht="18" x14ac:dyDescent="0.25">
      <c r="A9" s="451" t="s">
        <v>305</v>
      </c>
      <c r="B9" s="451"/>
      <c r="C9" s="451"/>
      <c r="D9" s="451"/>
      <c r="E9" s="451"/>
      <c r="F9" s="451"/>
      <c r="G9" s="451"/>
      <c r="H9" s="451"/>
      <c r="I9" s="451"/>
      <c r="J9" s="451"/>
      <c r="K9" s="451"/>
      <c r="L9" s="451"/>
      <c r="M9" s="451"/>
      <c r="N9" s="451"/>
      <c r="O9" s="451"/>
      <c r="P9" s="451"/>
      <c r="Q9" s="451"/>
    </row>
    <row r="10" spans="1:17" s="165" customFormat="1" ht="13" x14ac:dyDescent="0.25">
      <c r="A10" s="166"/>
      <c r="B10" s="166"/>
      <c r="C10" s="166"/>
      <c r="D10" s="166"/>
      <c r="E10" s="166"/>
      <c r="F10" s="166"/>
      <c r="G10" s="166"/>
      <c r="H10" s="166"/>
      <c r="I10" s="166"/>
      <c r="J10" s="166"/>
      <c r="K10" s="166"/>
      <c r="L10" s="166"/>
      <c r="M10" s="166"/>
      <c r="N10" s="166"/>
      <c r="O10" s="166"/>
      <c r="P10" s="166"/>
      <c r="Q10" s="166"/>
    </row>
    <row r="11" spans="1:17" ht="10.5" customHeight="1" x14ac:dyDescent="0.25">
      <c r="A11" s="167"/>
      <c r="B11" s="167"/>
      <c r="C11" s="168"/>
      <c r="D11" s="167"/>
      <c r="E11" s="167"/>
      <c r="F11" s="434"/>
      <c r="G11" s="434"/>
      <c r="H11" s="434"/>
      <c r="I11" s="434"/>
      <c r="J11" s="434"/>
      <c r="K11" s="434"/>
      <c r="L11" s="434"/>
      <c r="M11" s="434"/>
      <c r="N11" s="434"/>
      <c r="O11" s="434"/>
      <c r="P11" s="434"/>
      <c r="Q11" s="167"/>
    </row>
    <row r="12" spans="1:17" ht="6" customHeight="1" x14ac:dyDescent="0.25">
      <c r="A12" s="435" t="s">
        <v>306</v>
      </c>
      <c r="B12" s="437" t="s">
        <v>307</v>
      </c>
      <c r="C12" s="439"/>
      <c r="D12" s="441" t="s">
        <v>16</v>
      </c>
      <c r="E12" s="433" t="s">
        <v>17</v>
      </c>
      <c r="F12" s="433" t="s">
        <v>18</v>
      </c>
      <c r="G12" s="170"/>
      <c r="H12" s="171"/>
    </row>
    <row r="13" spans="1:17" ht="9.75" customHeight="1" x14ac:dyDescent="0.25">
      <c r="A13" s="436"/>
      <c r="B13" s="438"/>
      <c r="C13" s="439"/>
      <c r="D13" s="441"/>
      <c r="E13" s="433"/>
      <c r="F13" s="433"/>
      <c r="G13" s="172"/>
      <c r="H13" s="173"/>
      <c r="I13" s="431" t="s">
        <v>308</v>
      </c>
      <c r="J13" s="431"/>
      <c r="K13" s="431"/>
      <c r="L13" s="431"/>
      <c r="M13" s="431"/>
      <c r="N13" s="431"/>
      <c r="O13" s="431"/>
      <c r="P13" s="431"/>
      <c r="Q13" s="433"/>
    </row>
    <row r="14" spans="1:17" s="169" customFormat="1" ht="9.75" customHeight="1" thickBot="1" x14ac:dyDescent="0.3">
      <c r="A14" s="436"/>
      <c r="B14" s="438"/>
      <c r="C14" s="440"/>
      <c r="D14" s="442"/>
      <c r="E14" s="443"/>
      <c r="F14" s="443"/>
      <c r="G14" s="174"/>
      <c r="H14" s="175"/>
      <c r="I14" s="432"/>
      <c r="J14" s="432"/>
      <c r="K14" s="432"/>
      <c r="L14" s="432"/>
      <c r="M14" s="432"/>
      <c r="N14" s="432"/>
      <c r="O14" s="432"/>
      <c r="P14" s="432"/>
      <c r="Q14" s="433"/>
    </row>
    <row r="15" spans="1:17" s="169" customFormat="1" ht="21" customHeight="1" x14ac:dyDescent="0.25">
      <c r="A15" s="409">
        <v>1</v>
      </c>
      <c r="B15" s="411">
        <v>1</v>
      </c>
      <c r="C15" s="413"/>
      <c r="D15" s="176" t="s">
        <v>279</v>
      </c>
      <c r="E15" s="177" t="s">
        <v>280</v>
      </c>
      <c r="F15" s="178" t="s">
        <v>29</v>
      </c>
      <c r="G15" s="415" t="s">
        <v>279</v>
      </c>
      <c r="H15" s="416"/>
      <c r="I15" s="416"/>
      <c r="J15" s="180"/>
      <c r="K15" s="181"/>
      <c r="L15" s="181"/>
      <c r="M15" s="168"/>
      <c r="N15" s="168"/>
      <c r="O15" s="168"/>
      <c r="P15" s="168"/>
      <c r="Q15" s="168"/>
    </row>
    <row r="16" spans="1:17" s="169" customFormat="1" ht="21" customHeight="1" x14ac:dyDescent="0.25">
      <c r="A16" s="410"/>
      <c r="B16" s="412"/>
      <c r="C16" s="414"/>
      <c r="D16" s="182" t="s">
        <v>281</v>
      </c>
      <c r="E16" s="183" t="s">
        <v>282</v>
      </c>
      <c r="F16" s="184" t="s">
        <v>82</v>
      </c>
      <c r="G16" s="418" t="s">
        <v>281</v>
      </c>
      <c r="H16" s="419"/>
      <c r="I16" s="419"/>
      <c r="J16" s="180"/>
      <c r="K16" s="181"/>
      <c r="L16" s="181"/>
      <c r="M16" s="168"/>
      <c r="N16" s="168"/>
      <c r="O16" s="168"/>
      <c r="P16" s="168"/>
      <c r="Q16" s="168"/>
    </row>
    <row r="17" spans="1:17" s="114" customFormat="1" ht="21" customHeight="1" x14ac:dyDescent="0.25">
      <c r="A17" s="397" t="s">
        <v>309</v>
      </c>
      <c r="B17" s="399">
        <v>2</v>
      </c>
      <c r="C17" s="401"/>
      <c r="D17" s="185" t="s">
        <v>283</v>
      </c>
      <c r="E17" s="186" t="s">
        <v>284</v>
      </c>
      <c r="F17" s="187" t="s">
        <v>29</v>
      </c>
      <c r="G17" s="188"/>
      <c r="H17" s="403" t="s">
        <v>464</v>
      </c>
      <c r="I17" s="421"/>
      <c r="J17" s="189"/>
      <c r="K17" s="190"/>
      <c r="L17" s="190"/>
      <c r="M17" s="191"/>
      <c r="N17" s="191"/>
      <c r="O17" s="191"/>
      <c r="P17" s="191"/>
      <c r="Q17" s="191"/>
    </row>
    <row r="18" spans="1:17" s="114" customFormat="1" ht="21" customHeight="1" thickBot="1" x14ac:dyDescent="0.3">
      <c r="A18" s="398"/>
      <c r="B18" s="400"/>
      <c r="C18" s="402"/>
      <c r="D18" s="192" t="s">
        <v>285</v>
      </c>
      <c r="E18" s="193" t="s">
        <v>286</v>
      </c>
      <c r="F18" s="194" t="s">
        <v>29</v>
      </c>
      <c r="G18" s="195"/>
      <c r="H18" s="189"/>
      <c r="I18" s="196"/>
      <c r="J18" s="189"/>
      <c r="K18" s="190"/>
      <c r="L18" s="190"/>
      <c r="M18" s="191"/>
      <c r="N18" s="191"/>
      <c r="O18" s="191"/>
      <c r="P18" s="191"/>
      <c r="Q18" s="191"/>
    </row>
    <row r="19" spans="1:17" s="114" customFormat="1" ht="21" customHeight="1" x14ac:dyDescent="0.25">
      <c r="A19" s="197"/>
      <c r="B19" s="198"/>
      <c r="C19" s="199"/>
      <c r="D19" s="200"/>
      <c r="E19" s="200"/>
      <c r="F19" s="200"/>
      <c r="G19" s="201"/>
      <c r="H19" s="189"/>
      <c r="I19" s="196"/>
      <c r="J19" s="422" t="s">
        <v>287</v>
      </c>
      <c r="K19" s="393"/>
      <c r="L19" s="393"/>
      <c r="M19" s="189"/>
      <c r="N19" s="191"/>
      <c r="O19" s="191"/>
      <c r="P19" s="191"/>
      <c r="Q19" s="191"/>
    </row>
    <row r="20" spans="1:17" s="114" customFormat="1" ht="21" customHeight="1" x14ac:dyDescent="0.25">
      <c r="A20" s="423"/>
      <c r="B20" s="425"/>
      <c r="C20" s="427"/>
      <c r="D20" s="429"/>
      <c r="E20" s="205"/>
      <c r="F20" s="429"/>
      <c r="G20" s="201"/>
      <c r="H20" s="189"/>
      <c r="I20" s="196"/>
      <c r="J20" s="396" t="s">
        <v>289</v>
      </c>
      <c r="K20" s="388"/>
      <c r="L20" s="388"/>
      <c r="M20" s="189"/>
      <c r="N20" s="191"/>
      <c r="O20" s="191"/>
      <c r="P20" s="191"/>
      <c r="Q20" s="191"/>
    </row>
    <row r="21" spans="1:17" s="114" customFormat="1" ht="21" customHeight="1" x14ac:dyDescent="0.25">
      <c r="A21" s="423"/>
      <c r="B21" s="425"/>
      <c r="C21" s="427"/>
      <c r="D21" s="429"/>
      <c r="E21" s="205"/>
      <c r="F21" s="429"/>
      <c r="G21" s="201"/>
      <c r="H21" s="189"/>
      <c r="I21" s="196"/>
      <c r="J21" s="206"/>
      <c r="K21" s="408" t="s">
        <v>466</v>
      </c>
      <c r="L21" s="408"/>
      <c r="M21" s="189"/>
      <c r="N21" s="191"/>
      <c r="O21" s="191"/>
      <c r="P21" s="191"/>
      <c r="Q21" s="191"/>
    </row>
    <row r="22" spans="1:17" s="114" customFormat="1" ht="21" customHeight="1" thickBot="1" x14ac:dyDescent="0.3">
      <c r="A22" s="424"/>
      <c r="B22" s="426"/>
      <c r="C22" s="428"/>
      <c r="D22" s="430"/>
      <c r="E22" s="207"/>
      <c r="F22" s="430"/>
      <c r="G22" s="201"/>
      <c r="H22" s="208"/>
      <c r="I22" s="209"/>
      <c r="J22" s="210"/>
      <c r="K22" s="393"/>
      <c r="L22" s="393"/>
      <c r="M22" s="211"/>
      <c r="N22" s="191"/>
      <c r="O22" s="191"/>
      <c r="P22" s="191"/>
      <c r="Q22" s="191"/>
    </row>
    <row r="23" spans="1:17" s="114" customFormat="1" ht="21" customHeight="1" x14ac:dyDescent="0.25">
      <c r="A23" s="409"/>
      <c r="B23" s="411">
        <v>3</v>
      </c>
      <c r="C23" s="413"/>
      <c r="D23" s="176" t="s">
        <v>465</v>
      </c>
      <c r="E23" s="177" t="s">
        <v>345</v>
      </c>
      <c r="F23" s="178" t="s">
        <v>29</v>
      </c>
      <c r="G23" s="415" t="s">
        <v>287</v>
      </c>
      <c r="H23" s="416"/>
      <c r="I23" s="417"/>
      <c r="J23" s="202"/>
      <c r="K23" s="202"/>
      <c r="L23" s="202"/>
      <c r="M23" s="211"/>
      <c r="N23" s="191"/>
      <c r="O23" s="191"/>
      <c r="P23" s="191"/>
      <c r="Q23" s="191"/>
    </row>
    <row r="24" spans="1:17" s="114" customFormat="1" ht="21" customHeight="1" x14ac:dyDescent="0.25">
      <c r="A24" s="410"/>
      <c r="B24" s="412"/>
      <c r="C24" s="414"/>
      <c r="D24" s="182" t="s">
        <v>298</v>
      </c>
      <c r="E24" s="183" t="s">
        <v>288</v>
      </c>
      <c r="F24" s="184" t="s">
        <v>29</v>
      </c>
      <c r="G24" s="418" t="s">
        <v>289</v>
      </c>
      <c r="H24" s="419"/>
      <c r="I24" s="420"/>
      <c r="J24" s="202"/>
      <c r="K24" s="202"/>
      <c r="L24" s="202"/>
      <c r="M24" s="211"/>
      <c r="N24" s="191"/>
      <c r="O24" s="191"/>
      <c r="P24" s="191"/>
      <c r="Q24" s="191"/>
    </row>
    <row r="25" spans="1:17" s="114" customFormat="1" ht="21" customHeight="1" x14ac:dyDescent="0.25">
      <c r="A25" s="397" t="s">
        <v>311</v>
      </c>
      <c r="B25" s="399">
        <v>4</v>
      </c>
      <c r="C25" s="401"/>
      <c r="D25" s="185" t="s">
        <v>287</v>
      </c>
      <c r="E25" s="186" t="s">
        <v>288</v>
      </c>
      <c r="F25" s="187" t="s">
        <v>29</v>
      </c>
      <c r="G25" s="188"/>
      <c r="H25" s="403" t="s">
        <v>461</v>
      </c>
      <c r="I25" s="403"/>
      <c r="J25" s="202"/>
      <c r="K25" s="213"/>
      <c r="L25" s="213"/>
      <c r="M25" s="191"/>
      <c r="N25" s="191"/>
      <c r="O25" s="191"/>
      <c r="P25" s="191"/>
      <c r="Q25" s="191"/>
    </row>
    <row r="26" spans="1:17" s="114" customFormat="1" ht="21" customHeight="1" thickBot="1" x14ac:dyDescent="0.3">
      <c r="A26" s="398"/>
      <c r="B26" s="400"/>
      <c r="C26" s="402"/>
      <c r="D26" s="192" t="s">
        <v>289</v>
      </c>
      <c r="E26" s="193" t="s">
        <v>290</v>
      </c>
      <c r="F26" s="194" t="s">
        <v>29</v>
      </c>
      <c r="G26" s="214"/>
      <c r="H26" s="189"/>
      <c r="I26" s="189"/>
      <c r="J26" s="202"/>
      <c r="K26" s="213"/>
      <c r="L26" s="213"/>
      <c r="M26" s="179"/>
      <c r="N26" s="179"/>
      <c r="O26" s="179"/>
      <c r="P26" s="179"/>
      <c r="Q26" s="179"/>
    </row>
    <row r="27" spans="1:17" s="114" customFormat="1" ht="21" customHeight="1" x14ac:dyDescent="0.3">
      <c r="A27" s="404"/>
      <c r="B27" s="405"/>
      <c r="C27" s="406"/>
      <c r="D27" s="215"/>
      <c r="E27" s="215"/>
      <c r="F27" s="215"/>
      <c r="G27" s="216"/>
      <c r="H27" s="407"/>
      <c r="I27" s="407"/>
      <c r="J27" s="202"/>
      <c r="K27" s="213"/>
      <c r="L27" s="213"/>
      <c r="M27" s="356" t="s">
        <v>312</v>
      </c>
      <c r="N27" s="356"/>
      <c r="O27" s="356"/>
      <c r="P27" s="356"/>
      <c r="Q27" s="356"/>
    </row>
    <row r="28" spans="1:17" s="114" customFormat="1" ht="21" customHeight="1" x14ac:dyDescent="0.25">
      <c r="A28" s="404"/>
      <c r="B28" s="405"/>
      <c r="C28" s="406"/>
      <c r="D28" s="215"/>
      <c r="E28" s="215"/>
      <c r="F28" s="215"/>
      <c r="G28" s="195"/>
      <c r="H28" s="189"/>
      <c r="I28" s="189"/>
      <c r="J28" s="393" t="s">
        <v>283</v>
      </c>
      <c r="K28" s="393"/>
      <c r="L28" s="393"/>
      <c r="M28" s="202"/>
      <c r="N28" s="202"/>
      <c r="O28" s="202"/>
      <c r="P28" s="202"/>
      <c r="Q28" s="202"/>
    </row>
    <row r="29" spans="1:17" ht="18.75" customHeight="1" x14ac:dyDescent="0.25">
      <c r="A29" s="204"/>
      <c r="B29" s="114"/>
      <c r="C29" s="217"/>
      <c r="D29" s="205"/>
      <c r="E29" s="205"/>
      <c r="F29" s="205"/>
      <c r="G29" s="218"/>
      <c r="H29" s="219"/>
      <c r="I29" s="219"/>
      <c r="J29" s="388" t="s">
        <v>285</v>
      </c>
      <c r="K29" s="388"/>
      <c r="L29" s="388"/>
      <c r="M29" s="394" t="s">
        <v>465</v>
      </c>
      <c r="N29" s="394"/>
      <c r="O29" s="394"/>
      <c r="P29" s="394"/>
      <c r="Q29" s="394"/>
    </row>
    <row r="30" spans="1:17" ht="18.75" customHeight="1" x14ac:dyDescent="0.25">
      <c r="A30" s="220"/>
      <c r="B30" s="220"/>
      <c r="C30" s="220"/>
      <c r="D30" s="220"/>
      <c r="E30" s="220"/>
      <c r="F30" s="220"/>
      <c r="G30" s="220"/>
      <c r="H30" s="220"/>
      <c r="I30" s="220"/>
      <c r="J30" s="390" t="s">
        <v>465</v>
      </c>
      <c r="K30" s="390"/>
      <c r="L30" s="395"/>
      <c r="M30" s="396" t="s">
        <v>298</v>
      </c>
      <c r="N30" s="388"/>
      <c r="O30" s="388"/>
      <c r="P30" s="388"/>
      <c r="Q30" s="388"/>
    </row>
    <row r="31" spans="1:17" ht="18.75" customHeight="1" x14ac:dyDescent="0.25">
      <c r="A31" s="220"/>
      <c r="B31" s="220"/>
      <c r="C31" s="220"/>
      <c r="D31" s="220"/>
      <c r="E31" s="220"/>
      <c r="F31" s="220"/>
      <c r="G31" s="220"/>
      <c r="H31" s="220"/>
      <c r="I31" s="220"/>
      <c r="J31" s="388" t="s">
        <v>298</v>
      </c>
      <c r="K31" s="388"/>
      <c r="L31" s="389"/>
      <c r="M31" s="202"/>
      <c r="N31" s="390" t="s">
        <v>459</v>
      </c>
      <c r="O31" s="390"/>
      <c r="P31" s="390"/>
      <c r="Q31" s="390"/>
    </row>
    <row r="32" spans="1:17" x14ac:dyDescent="0.25">
      <c r="A32" s="220"/>
      <c r="B32" s="220"/>
      <c r="C32" s="220"/>
      <c r="D32" s="220"/>
      <c r="E32" s="220"/>
      <c r="F32" s="220"/>
      <c r="G32" s="220"/>
      <c r="H32" s="220"/>
      <c r="I32" s="220"/>
      <c r="J32" s="202"/>
      <c r="K32" s="202"/>
      <c r="L32" s="202"/>
      <c r="M32" s="202"/>
      <c r="N32" s="202"/>
      <c r="O32" s="202"/>
      <c r="P32" s="202"/>
      <c r="Q32" s="202"/>
    </row>
    <row r="33" spans="1:17" ht="66.75" customHeight="1" x14ac:dyDescent="0.25">
      <c r="A33" s="220"/>
      <c r="B33" s="220"/>
      <c r="C33" s="220"/>
      <c r="D33" s="220"/>
      <c r="E33" s="220"/>
      <c r="F33" s="220"/>
      <c r="G33" s="220"/>
      <c r="H33" s="220"/>
      <c r="I33" s="220"/>
      <c r="J33" s="220"/>
      <c r="K33" s="220"/>
      <c r="L33" s="220"/>
      <c r="M33" s="221"/>
      <c r="N33" s="221"/>
      <c r="O33" s="221"/>
      <c r="P33" s="221"/>
      <c r="Q33" s="220"/>
    </row>
    <row r="34" spans="1:17" s="225" customFormat="1" ht="12" customHeight="1" x14ac:dyDescent="0.25">
      <c r="A34" s="222" t="s">
        <v>13</v>
      </c>
      <c r="B34" s="391" t="s">
        <v>313</v>
      </c>
      <c r="C34" s="391"/>
      <c r="D34" s="391"/>
      <c r="E34" s="391"/>
      <c r="F34" s="223" t="s">
        <v>19</v>
      </c>
      <c r="G34" s="224" t="s">
        <v>13</v>
      </c>
      <c r="H34" s="392" t="s">
        <v>314</v>
      </c>
      <c r="I34" s="392"/>
      <c r="J34" s="391" t="s">
        <v>315</v>
      </c>
      <c r="K34" s="391"/>
      <c r="L34" s="366" t="s">
        <v>129</v>
      </c>
      <c r="M34" s="367"/>
      <c r="N34" s="367"/>
      <c r="O34" s="367"/>
      <c r="P34" s="367"/>
      <c r="Q34" s="368"/>
    </row>
    <row r="35" spans="1:17" ht="12" customHeight="1" x14ac:dyDescent="0.25">
      <c r="A35" s="385">
        <v>1</v>
      </c>
      <c r="B35" s="379" t="s">
        <v>279</v>
      </c>
      <c r="C35" s="379"/>
      <c r="D35" s="379"/>
      <c r="E35" s="379"/>
      <c r="F35" s="386">
        <v>215</v>
      </c>
      <c r="G35" s="387"/>
      <c r="H35" s="383"/>
      <c r="I35" s="383"/>
      <c r="J35" s="383"/>
      <c r="K35" s="383"/>
      <c r="L35" s="378" t="s">
        <v>278</v>
      </c>
      <c r="M35" s="379"/>
      <c r="N35" s="379"/>
      <c r="O35" s="379"/>
      <c r="P35" s="379"/>
      <c r="Q35" s="380"/>
    </row>
    <row r="36" spans="1:17" ht="12" customHeight="1" x14ac:dyDescent="0.25">
      <c r="A36" s="358"/>
      <c r="B36" s="360" t="s">
        <v>281</v>
      </c>
      <c r="C36" s="360"/>
      <c r="D36" s="360"/>
      <c r="E36" s="360"/>
      <c r="F36" s="384"/>
      <c r="G36" s="361"/>
      <c r="H36" s="363"/>
      <c r="I36" s="363"/>
      <c r="J36" s="363"/>
      <c r="K36" s="363"/>
      <c r="L36" s="381"/>
      <c r="M36" s="360"/>
      <c r="N36" s="360"/>
      <c r="O36" s="360"/>
      <c r="P36" s="360"/>
      <c r="Q36" s="382"/>
    </row>
    <row r="37" spans="1:17" ht="12" customHeight="1" x14ac:dyDescent="0.25">
      <c r="A37" s="358">
        <v>2</v>
      </c>
      <c r="B37" s="360" t="s">
        <v>283</v>
      </c>
      <c r="C37" s="360"/>
      <c r="D37" s="360"/>
      <c r="E37" s="360"/>
      <c r="F37" s="384">
        <v>193</v>
      </c>
      <c r="G37" s="361"/>
      <c r="H37" s="363"/>
      <c r="I37" s="363"/>
      <c r="J37" s="363"/>
      <c r="K37" s="363"/>
      <c r="L37" s="366" t="s">
        <v>130</v>
      </c>
      <c r="M37" s="367"/>
      <c r="N37" s="368"/>
      <c r="O37" s="366" t="s">
        <v>131</v>
      </c>
      <c r="P37" s="367"/>
      <c r="Q37" s="368"/>
    </row>
    <row r="38" spans="1:17" ht="12" customHeight="1" x14ac:dyDescent="0.25">
      <c r="A38" s="358"/>
      <c r="B38" s="360" t="s">
        <v>285</v>
      </c>
      <c r="C38" s="360"/>
      <c r="D38" s="360"/>
      <c r="E38" s="360"/>
      <c r="F38" s="384"/>
      <c r="G38" s="361"/>
      <c r="H38" s="363"/>
      <c r="I38" s="363"/>
      <c r="J38" s="363"/>
      <c r="K38" s="363"/>
      <c r="L38" s="372">
        <v>45149</v>
      </c>
      <c r="M38" s="373"/>
      <c r="N38" s="374"/>
      <c r="O38" s="375">
        <v>0.79166666666666663</v>
      </c>
      <c r="P38" s="376"/>
      <c r="Q38" s="377"/>
    </row>
    <row r="39" spans="1:17" ht="12" customHeight="1" x14ac:dyDescent="0.25">
      <c r="A39" s="358"/>
      <c r="B39" s="360"/>
      <c r="C39" s="360"/>
      <c r="D39" s="360"/>
      <c r="E39" s="360"/>
      <c r="F39" s="111"/>
      <c r="G39" s="361"/>
      <c r="H39" s="363"/>
      <c r="I39" s="363"/>
      <c r="J39" s="363"/>
      <c r="K39" s="363"/>
      <c r="L39" s="366" t="s">
        <v>132</v>
      </c>
      <c r="M39" s="367"/>
      <c r="N39" s="367"/>
      <c r="O39" s="367"/>
      <c r="P39" s="367"/>
      <c r="Q39" s="368"/>
    </row>
    <row r="40" spans="1:17" ht="12" customHeight="1" x14ac:dyDescent="0.25">
      <c r="A40" s="358"/>
      <c r="B40" s="360"/>
      <c r="C40" s="360"/>
      <c r="D40" s="360"/>
      <c r="E40" s="360"/>
      <c r="F40" s="111"/>
      <c r="G40" s="361"/>
      <c r="H40" s="363"/>
      <c r="I40" s="363"/>
      <c r="J40" s="363"/>
      <c r="K40" s="363"/>
      <c r="L40" s="369"/>
      <c r="M40" s="370"/>
      <c r="N40" s="371"/>
      <c r="O40" s="355" t="s">
        <v>253</v>
      </c>
      <c r="P40" s="356"/>
      <c r="Q40" s="357"/>
    </row>
    <row r="41" spans="1:17" ht="12" customHeight="1" x14ac:dyDescent="0.25">
      <c r="A41" s="358"/>
      <c r="B41" s="360"/>
      <c r="C41" s="360"/>
      <c r="D41" s="360"/>
      <c r="E41" s="360"/>
      <c r="F41" s="111"/>
      <c r="G41" s="361"/>
      <c r="H41" s="363"/>
      <c r="I41" s="363"/>
      <c r="J41" s="363"/>
      <c r="K41" s="363"/>
      <c r="L41" s="369"/>
      <c r="M41" s="370"/>
      <c r="N41" s="371"/>
      <c r="O41" s="355"/>
      <c r="P41" s="356"/>
      <c r="Q41" s="357"/>
    </row>
    <row r="42" spans="1:17" ht="12" customHeight="1" x14ac:dyDescent="0.25">
      <c r="A42" s="359"/>
      <c r="B42" s="364"/>
      <c r="C42" s="364"/>
      <c r="D42" s="364"/>
      <c r="E42" s="364"/>
      <c r="F42" s="116"/>
      <c r="G42" s="362"/>
      <c r="H42" s="365"/>
      <c r="I42" s="365"/>
      <c r="J42" s="365"/>
      <c r="K42" s="365"/>
      <c r="L42" s="352" t="s">
        <v>134</v>
      </c>
      <c r="M42" s="353"/>
      <c r="N42" s="354"/>
      <c r="O42" s="352" t="s">
        <v>135</v>
      </c>
      <c r="P42" s="353"/>
      <c r="Q42" s="354"/>
    </row>
    <row r="189" spans="1:9" s="119" customFormat="1" x14ac:dyDescent="0.25">
      <c r="C189" s="228"/>
    </row>
    <row r="190" spans="1:9" customFormat="1" hidden="1" x14ac:dyDescent="0.25">
      <c r="A190" s="119" t="s">
        <v>8</v>
      </c>
      <c r="B190" s="119" t="str">
        <f>IF($G$6="МУЖЧИНЫ И ЖЕНЩИНЫ","МУЖЧИНЫ",IF($G$6="ДО 19 ЛЕТ","ЮНИОРЫ","ЮНОШИ"))</f>
        <v>МУЖЧИНЫ</v>
      </c>
      <c r="C190" s="119" t="s">
        <v>136</v>
      </c>
      <c r="D190" s="119" t="s">
        <v>137</v>
      </c>
      <c r="E190" s="120"/>
      <c r="F190" s="120"/>
      <c r="G190" s="120"/>
      <c r="H190" s="120"/>
      <c r="I190" s="120"/>
    </row>
    <row r="191" spans="1:9" customFormat="1" hidden="1" x14ac:dyDescent="0.25">
      <c r="A191" s="119" t="s">
        <v>138</v>
      </c>
      <c r="B191" s="119" t="str">
        <f>IF($G$6="МУЖЧИНЫ И ЖЕНЩИНЫ","ЖЕНЩИНЫ",IF($G$6="ДО 19 ЛЕТ","ЮНИОРКИ","ДЕВУШКИ"))</f>
        <v>ЖЕНЩИНЫ</v>
      </c>
      <c r="C191" s="119" t="s">
        <v>139</v>
      </c>
      <c r="D191" s="119" t="s">
        <v>140</v>
      </c>
      <c r="E191" s="120"/>
      <c r="F191" s="120"/>
      <c r="G191" s="120"/>
      <c r="H191" s="120"/>
      <c r="I191" s="120"/>
    </row>
    <row r="192" spans="1:9" customFormat="1" hidden="1" x14ac:dyDescent="0.25">
      <c r="A192" s="119" t="s">
        <v>141</v>
      </c>
      <c r="B192" s="119" t="str">
        <f>IF($G$6="МУЖЧИНЫ И ЖЕНЩИНЫ","МУЖЧИНЫ И ЖЕНЩИНЫ",IF($G$6="ДО 19 ЛЕТ","ЮНИОРЫ И ЮНИОРКИ","ЮНОШИ И ДЕВУШКИ"))</f>
        <v>МУЖЧИНЫ И ЖЕНЩИНЫ</v>
      </c>
      <c r="C192" s="119" t="s">
        <v>142</v>
      </c>
      <c r="D192" s="119" t="s">
        <v>143</v>
      </c>
      <c r="E192" s="120"/>
      <c r="F192" s="120"/>
      <c r="G192" s="120"/>
      <c r="H192" s="120"/>
      <c r="I192" s="120"/>
    </row>
    <row r="193" spans="1:9" customFormat="1" hidden="1" x14ac:dyDescent="0.25">
      <c r="A193" s="119" t="s">
        <v>144</v>
      </c>
      <c r="B193" s="119"/>
      <c r="C193" s="119" t="s">
        <v>10</v>
      </c>
      <c r="D193" s="119" t="s">
        <v>145</v>
      </c>
      <c r="E193" s="120"/>
      <c r="F193" s="120"/>
      <c r="G193" s="120"/>
      <c r="H193" s="120"/>
      <c r="I193" s="120"/>
    </row>
    <row r="194" spans="1:9" customFormat="1" hidden="1" x14ac:dyDescent="0.25">
      <c r="A194" s="119" t="s">
        <v>146</v>
      </c>
      <c r="B194" s="119"/>
      <c r="C194" s="119" t="s">
        <v>147</v>
      </c>
      <c r="D194" s="119" t="s">
        <v>148</v>
      </c>
      <c r="E194" s="120"/>
      <c r="F194" s="120"/>
      <c r="G194" s="120"/>
      <c r="H194" s="120"/>
      <c r="I194" s="120"/>
    </row>
    <row r="195" spans="1:9" customFormat="1" hidden="1" x14ac:dyDescent="0.25">
      <c r="A195" s="119" t="s">
        <v>149</v>
      </c>
      <c r="B195" s="119"/>
      <c r="C195" s="119" t="s">
        <v>150</v>
      </c>
      <c r="D195" s="119"/>
      <c r="E195" s="120"/>
      <c r="F195" s="120"/>
      <c r="G195" s="120"/>
      <c r="H195" s="120"/>
      <c r="I195" s="120"/>
    </row>
    <row r="196" spans="1:9" customFormat="1" hidden="1" x14ac:dyDescent="0.25">
      <c r="A196" s="119"/>
      <c r="B196" s="119"/>
      <c r="C196" s="119" t="s">
        <v>151</v>
      </c>
      <c r="D196" s="119"/>
      <c r="E196" s="120"/>
      <c r="F196" s="120"/>
      <c r="G196" s="120"/>
      <c r="H196" s="120"/>
      <c r="I196" s="120"/>
    </row>
  </sheetData>
  <sheetProtection selectLockedCells="1"/>
  <mergeCells count="115">
    <mergeCell ref="A6:D6"/>
    <mergeCell ref="E6:F6"/>
    <mergeCell ref="G6:I6"/>
    <mergeCell ref="J6:N6"/>
    <mergeCell ref="O6:P6"/>
    <mergeCell ref="A9:Q9"/>
    <mergeCell ref="A1:Q1"/>
    <mergeCell ref="A2:Q2"/>
    <mergeCell ref="A3:Q3"/>
    <mergeCell ref="A5:D5"/>
    <mergeCell ref="E5:F5"/>
    <mergeCell ref="G5:I5"/>
    <mergeCell ref="J5:N5"/>
    <mergeCell ref="O5:P5"/>
    <mergeCell ref="I13:K14"/>
    <mergeCell ref="L13:P14"/>
    <mergeCell ref="Q13:Q14"/>
    <mergeCell ref="A15:A16"/>
    <mergeCell ref="B15:B16"/>
    <mergeCell ref="C15:C16"/>
    <mergeCell ref="G15:I15"/>
    <mergeCell ref="G16:I16"/>
    <mergeCell ref="F11:H11"/>
    <mergeCell ref="I11:K11"/>
    <mergeCell ref="L11:N11"/>
    <mergeCell ref="O11:P11"/>
    <mergeCell ref="A12:A14"/>
    <mergeCell ref="B12:B14"/>
    <mergeCell ref="C12:C14"/>
    <mergeCell ref="D12:D14"/>
    <mergeCell ref="E12:E14"/>
    <mergeCell ref="F12:F14"/>
    <mergeCell ref="A17:A18"/>
    <mergeCell ref="B17:B18"/>
    <mergeCell ref="C17:C18"/>
    <mergeCell ref="H17:I17"/>
    <mergeCell ref="J19:L19"/>
    <mergeCell ref="A20:A22"/>
    <mergeCell ref="B20:B22"/>
    <mergeCell ref="C20:C22"/>
    <mergeCell ref="D20:D22"/>
    <mergeCell ref="F20:F22"/>
    <mergeCell ref="A25:A26"/>
    <mergeCell ref="B25:B26"/>
    <mergeCell ref="C25:C26"/>
    <mergeCell ref="H25:I25"/>
    <mergeCell ref="A27:A28"/>
    <mergeCell ref="B27:B28"/>
    <mergeCell ref="C27:C28"/>
    <mergeCell ref="H27:I27"/>
    <mergeCell ref="J20:L20"/>
    <mergeCell ref="K21:L21"/>
    <mergeCell ref="K22:L22"/>
    <mergeCell ref="A23:A24"/>
    <mergeCell ref="B23:B24"/>
    <mergeCell ref="C23:C24"/>
    <mergeCell ref="G23:I23"/>
    <mergeCell ref="G24:I24"/>
    <mergeCell ref="J31:L31"/>
    <mergeCell ref="N31:Q31"/>
    <mergeCell ref="B34:E34"/>
    <mergeCell ref="H34:I34"/>
    <mergeCell ref="J34:K34"/>
    <mergeCell ref="L34:Q34"/>
    <mergeCell ref="M27:Q27"/>
    <mergeCell ref="J28:L28"/>
    <mergeCell ref="J29:L29"/>
    <mergeCell ref="M29:Q29"/>
    <mergeCell ref="J30:L30"/>
    <mergeCell ref="M30:Q30"/>
    <mergeCell ref="A37:A38"/>
    <mergeCell ref="B37:E37"/>
    <mergeCell ref="F37:F38"/>
    <mergeCell ref="G37:G38"/>
    <mergeCell ref="H37:I37"/>
    <mergeCell ref="A35:A36"/>
    <mergeCell ref="B35:E35"/>
    <mergeCell ref="F35:F36"/>
    <mergeCell ref="G35:G36"/>
    <mergeCell ref="H35:I35"/>
    <mergeCell ref="J37:K37"/>
    <mergeCell ref="L37:N37"/>
    <mergeCell ref="O37:Q37"/>
    <mergeCell ref="B38:E38"/>
    <mergeCell ref="H38:I38"/>
    <mergeCell ref="J38:K38"/>
    <mergeCell ref="L38:N38"/>
    <mergeCell ref="O38:Q38"/>
    <mergeCell ref="L35:Q35"/>
    <mergeCell ref="B36:E36"/>
    <mergeCell ref="H36:I36"/>
    <mergeCell ref="J36:K36"/>
    <mergeCell ref="L36:Q36"/>
    <mergeCell ref="J35:K35"/>
    <mergeCell ref="O42:Q42"/>
    <mergeCell ref="O40:Q41"/>
    <mergeCell ref="A41:A42"/>
    <mergeCell ref="B41:E41"/>
    <mergeCell ref="G41:G42"/>
    <mergeCell ref="H41:I41"/>
    <mergeCell ref="J41:K41"/>
    <mergeCell ref="B42:E42"/>
    <mergeCell ref="H42:I42"/>
    <mergeCell ref="J42:K42"/>
    <mergeCell ref="L42:N42"/>
    <mergeCell ref="A39:A40"/>
    <mergeCell ref="B39:E39"/>
    <mergeCell ref="G39:G40"/>
    <mergeCell ref="H39:I39"/>
    <mergeCell ref="J39:K39"/>
    <mergeCell ref="L39:Q39"/>
    <mergeCell ref="B40:E40"/>
    <mergeCell ref="H40:I40"/>
    <mergeCell ref="J40:K40"/>
    <mergeCell ref="L40:N41"/>
  </mergeCells>
  <conditionalFormatting sqref="A15:A18 A23:A28">
    <cfRule type="expression" dxfId="136" priority="14" stopIfTrue="1">
      <formula>COUNTIF($B$35:$E$42,$D15)&gt;0</formula>
    </cfRule>
  </conditionalFormatting>
  <conditionalFormatting sqref="C15:C18 C23:C28">
    <cfRule type="expression" dxfId="135" priority="13" stopIfTrue="1">
      <formula>AND(C15&lt;&gt;"Х",C15&lt;&gt;"х",COUNTIF($C$15:$C$94,C15)&gt;1)</formula>
    </cfRule>
  </conditionalFormatting>
  <conditionalFormatting sqref="C19">
    <cfRule type="expression" dxfId="134" priority="15" stopIfTrue="1">
      <formula>COUNTIF($C$15:$C$28,C19)&gt;1</formula>
    </cfRule>
  </conditionalFormatting>
  <conditionalFormatting sqref="C29">
    <cfRule type="expression" dxfId="133" priority="9" stopIfTrue="1">
      <formula>COUNTIF($C$15:$C$42,C29)&gt;1</formula>
    </cfRule>
  </conditionalFormatting>
  <conditionalFormatting sqref="D15:D18 D23:D28">
    <cfRule type="expression" dxfId="132" priority="11" stopIfTrue="1">
      <formula>COUNTIF($B$35:$E$42,D15)&gt;0</formula>
    </cfRule>
  </conditionalFormatting>
  <conditionalFormatting sqref="D19 K21 D29">
    <cfRule type="expression" dxfId="131" priority="7" stopIfTrue="1">
      <formula>COUNTIF($M$30:$P$33,D19)&gt;0</formula>
    </cfRule>
  </conditionalFormatting>
  <conditionalFormatting sqref="E15:E18 E23:E28">
    <cfRule type="expression" dxfId="130" priority="12" stopIfTrue="1">
      <formula>COUNTIF($B$35:$E$42,D15)&gt;0</formula>
    </cfRule>
  </conditionalFormatting>
  <conditionalFormatting sqref="E19">
    <cfRule type="expression" dxfId="129" priority="2" stopIfTrue="1">
      <formula>COUNTIF($M$30:$P$33,D18)&gt;0</formula>
    </cfRule>
  </conditionalFormatting>
  <conditionalFormatting sqref="E29">
    <cfRule type="expression" dxfId="128" priority="1" stopIfTrue="1">
      <formula>COUNTIF($M$30:$P$33,D29)&gt;0</formula>
    </cfRule>
  </conditionalFormatting>
  <conditionalFormatting sqref="G17 J21 G25 G27">
    <cfRule type="cellIs" dxfId="127" priority="8" stopIfTrue="1" operator="notEqual">
      <formula>0</formula>
    </cfRule>
  </conditionalFormatting>
  <conditionalFormatting sqref="G15:I15">
    <cfRule type="expression" dxfId="126" priority="20" stopIfTrue="1">
      <formula>LEFT($G15,4)="поб."</formula>
    </cfRule>
  </conditionalFormatting>
  <conditionalFormatting sqref="G15:I16">
    <cfRule type="expression" dxfId="125" priority="19" stopIfTrue="1">
      <formula>COUNTIF($B$35:$D$42,G15)&gt;0</formula>
    </cfRule>
  </conditionalFormatting>
  <conditionalFormatting sqref="G16:I16">
    <cfRule type="expression" dxfId="124" priority="21" stopIfTrue="1">
      <formula>LEFT($G15,4)="поб."</formula>
    </cfRule>
  </conditionalFormatting>
  <conditionalFormatting sqref="G23:I23">
    <cfRule type="expression" dxfId="123" priority="17" stopIfTrue="1">
      <formula>LEFT($G23,4)="поб."</formula>
    </cfRule>
  </conditionalFormatting>
  <conditionalFormatting sqref="G23:I24">
    <cfRule type="expression" dxfId="122" priority="16" stopIfTrue="1">
      <formula>COUNTIF($B$35:$E$42,G23)&gt;0</formula>
    </cfRule>
  </conditionalFormatting>
  <conditionalFormatting sqref="G24:I24">
    <cfRule type="expression" dxfId="121" priority="18" stopIfTrue="1">
      <formula>LEFT($G23,4)="поб."</formula>
    </cfRule>
  </conditionalFormatting>
  <conditionalFormatting sqref="J19:L19">
    <cfRule type="expression" dxfId="120" priority="23" stopIfTrue="1">
      <formula>LEFT($J19,4)="поб."</formula>
    </cfRule>
  </conditionalFormatting>
  <conditionalFormatting sqref="J19:L20">
    <cfRule type="expression" dxfId="119" priority="22" stopIfTrue="1">
      <formula>COUNTIF($B$35:$D$42,J19)&gt;0</formula>
    </cfRule>
  </conditionalFormatting>
  <conditionalFormatting sqref="J20:L20">
    <cfRule type="expression" dxfId="118" priority="24" stopIfTrue="1">
      <formula>LEFT($J19,4)="поб."</formula>
    </cfRule>
  </conditionalFormatting>
  <conditionalFormatting sqref="J28:L28">
    <cfRule type="expression" dxfId="117" priority="3" stopIfTrue="1">
      <formula>LEFT($J28,4)="пр."</formula>
    </cfRule>
  </conditionalFormatting>
  <conditionalFormatting sqref="J29:L29 J31:L31">
    <cfRule type="expression" dxfId="116" priority="4" stopIfTrue="1">
      <formula>LEFT($J28,4)="пр."</formula>
    </cfRule>
  </conditionalFormatting>
  <conditionalFormatting sqref="J30:L30">
    <cfRule type="expression" dxfId="115" priority="10" stopIfTrue="1">
      <formula>LEFT($J$30,4)="пр."</formula>
    </cfRule>
  </conditionalFormatting>
  <conditionalFormatting sqref="M29">
    <cfRule type="expression" dxfId="114" priority="5" stopIfTrue="1">
      <formula>LEFT($M29,4)="поб."</formula>
    </cfRule>
  </conditionalFormatting>
  <conditionalFormatting sqref="M30">
    <cfRule type="expression" dxfId="113" priority="6" stopIfTrue="1">
      <formula>LEFT($M29,4)="поб."</formula>
    </cfRule>
  </conditionalFormatting>
  <dataValidations count="4">
    <dataValidation type="list" allowBlank="1" showInputMessage="1" showErrorMessage="1" sqref="Q6:Q8 JM6:JM8 TI6:TI8 ADE6:ADE8 ANA6:ANA8 AWW6:AWW8 BGS6:BGS8 BQO6:BQO8 CAK6:CAK8 CKG6:CKG8 CUC6:CUC8 DDY6:DDY8 DNU6:DNU8 DXQ6:DXQ8 EHM6:EHM8 ERI6:ERI8 FBE6:FBE8 FLA6:FLA8 FUW6:FUW8 GES6:GES8 GOO6:GOO8 GYK6:GYK8 HIG6:HIG8 HSC6:HSC8 IBY6:IBY8 ILU6:ILU8 IVQ6:IVQ8 JFM6:JFM8 JPI6:JPI8 JZE6:JZE8 KJA6:KJA8 KSW6:KSW8 LCS6:LCS8 LMO6:LMO8 LWK6:LWK8 MGG6:MGG8 MQC6:MQC8 MZY6:MZY8 NJU6:NJU8 NTQ6:NTQ8 ODM6:ODM8 ONI6:ONI8 OXE6:OXE8 PHA6:PHA8 PQW6:PQW8 QAS6:QAS8 QKO6:QKO8 QUK6:QUK8 REG6:REG8 ROC6:ROC8 RXY6:RXY8 SHU6:SHU8 SRQ6:SRQ8 TBM6:TBM8 TLI6:TLI8 TVE6:TVE8 UFA6:UFA8 UOW6:UOW8 UYS6:UYS8 VIO6:VIO8 VSK6:VSK8 WCG6:WCG8 WMC6:WMC8 WVY6:WVY8 Q65542:Q65544 JM65542:JM65544 TI65542:TI65544 ADE65542:ADE65544 ANA65542:ANA65544 AWW65542:AWW65544 BGS65542:BGS65544 BQO65542:BQO65544 CAK65542:CAK65544 CKG65542:CKG65544 CUC65542:CUC65544 DDY65542:DDY65544 DNU65542:DNU65544 DXQ65542:DXQ65544 EHM65542:EHM65544 ERI65542:ERI65544 FBE65542:FBE65544 FLA65542:FLA65544 FUW65542:FUW65544 GES65542:GES65544 GOO65542:GOO65544 GYK65542:GYK65544 HIG65542:HIG65544 HSC65542:HSC65544 IBY65542:IBY65544 ILU65542:ILU65544 IVQ65542:IVQ65544 JFM65542:JFM65544 JPI65542:JPI65544 JZE65542:JZE65544 KJA65542:KJA65544 KSW65542:KSW65544 LCS65542:LCS65544 LMO65542:LMO65544 LWK65542:LWK65544 MGG65542:MGG65544 MQC65542:MQC65544 MZY65542:MZY65544 NJU65542:NJU65544 NTQ65542:NTQ65544 ODM65542:ODM65544 ONI65542:ONI65544 OXE65542:OXE65544 PHA65542:PHA65544 PQW65542:PQW65544 QAS65542:QAS65544 QKO65542:QKO65544 QUK65542:QUK65544 REG65542:REG65544 ROC65542:ROC65544 RXY65542:RXY65544 SHU65542:SHU65544 SRQ65542:SRQ65544 TBM65542:TBM65544 TLI65542:TLI65544 TVE65542:TVE65544 UFA65542:UFA65544 UOW65542:UOW65544 UYS65542:UYS65544 VIO65542:VIO65544 VSK65542:VSK65544 WCG65542:WCG65544 WMC65542:WMC65544 WVY65542:WVY65544 Q131078:Q131080 JM131078:JM131080 TI131078:TI131080 ADE131078:ADE131080 ANA131078:ANA131080 AWW131078:AWW131080 BGS131078:BGS131080 BQO131078:BQO131080 CAK131078:CAK131080 CKG131078:CKG131080 CUC131078:CUC131080 DDY131078:DDY131080 DNU131078:DNU131080 DXQ131078:DXQ131080 EHM131078:EHM131080 ERI131078:ERI131080 FBE131078:FBE131080 FLA131078:FLA131080 FUW131078:FUW131080 GES131078:GES131080 GOO131078:GOO131080 GYK131078:GYK131080 HIG131078:HIG131080 HSC131078:HSC131080 IBY131078:IBY131080 ILU131078:ILU131080 IVQ131078:IVQ131080 JFM131078:JFM131080 JPI131078:JPI131080 JZE131078:JZE131080 KJA131078:KJA131080 KSW131078:KSW131080 LCS131078:LCS131080 LMO131078:LMO131080 LWK131078:LWK131080 MGG131078:MGG131080 MQC131078:MQC131080 MZY131078:MZY131080 NJU131078:NJU131080 NTQ131078:NTQ131080 ODM131078:ODM131080 ONI131078:ONI131080 OXE131078:OXE131080 PHA131078:PHA131080 PQW131078:PQW131080 QAS131078:QAS131080 QKO131078:QKO131080 QUK131078:QUK131080 REG131078:REG131080 ROC131078:ROC131080 RXY131078:RXY131080 SHU131078:SHU131080 SRQ131078:SRQ131080 TBM131078:TBM131080 TLI131078:TLI131080 TVE131078:TVE131080 UFA131078:UFA131080 UOW131078:UOW131080 UYS131078:UYS131080 VIO131078:VIO131080 VSK131078:VSK131080 WCG131078:WCG131080 WMC131078:WMC131080 WVY131078:WVY131080 Q196614:Q196616 JM196614:JM196616 TI196614:TI196616 ADE196614:ADE196616 ANA196614:ANA196616 AWW196614:AWW196616 BGS196614:BGS196616 BQO196614:BQO196616 CAK196614:CAK196616 CKG196614:CKG196616 CUC196614:CUC196616 DDY196614:DDY196616 DNU196614:DNU196616 DXQ196614:DXQ196616 EHM196614:EHM196616 ERI196614:ERI196616 FBE196614:FBE196616 FLA196614:FLA196616 FUW196614:FUW196616 GES196614:GES196616 GOO196614:GOO196616 GYK196614:GYK196616 HIG196614:HIG196616 HSC196614:HSC196616 IBY196614:IBY196616 ILU196614:ILU196616 IVQ196614:IVQ196616 JFM196614:JFM196616 JPI196614:JPI196616 JZE196614:JZE196616 KJA196614:KJA196616 KSW196614:KSW196616 LCS196614:LCS196616 LMO196614:LMO196616 LWK196614:LWK196616 MGG196614:MGG196616 MQC196614:MQC196616 MZY196614:MZY196616 NJU196614:NJU196616 NTQ196614:NTQ196616 ODM196614:ODM196616 ONI196614:ONI196616 OXE196614:OXE196616 PHA196614:PHA196616 PQW196614:PQW196616 QAS196614:QAS196616 QKO196614:QKO196616 QUK196614:QUK196616 REG196614:REG196616 ROC196614:ROC196616 RXY196614:RXY196616 SHU196614:SHU196616 SRQ196614:SRQ196616 TBM196614:TBM196616 TLI196614:TLI196616 TVE196614:TVE196616 UFA196614:UFA196616 UOW196614:UOW196616 UYS196614:UYS196616 VIO196614:VIO196616 VSK196614:VSK196616 WCG196614:WCG196616 WMC196614:WMC196616 WVY196614:WVY196616 Q262150:Q262152 JM262150:JM262152 TI262150:TI262152 ADE262150:ADE262152 ANA262150:ANA262152 AWW262150:AWW262152 BGS262150:BGS262152 BQO262150:BQO262152 CAK262150:CAK262152 CKG262150:CKG262152 CUC262150:CUC262152 DDY262150:DDY262152 DNU262150:DNU262152 DXQ262150:DXQ262152 EHM262150:EHM262152 ERI262150:ERI262152 FBE262150:FBE262152 FLA262150:FLA262152 FUW262150:FUW262152 GES262150:GES262152 GOO262150:GOO262152 GYK262150:GYK262152 HIG262150:HIG262152 HSC262150:HSC262152 IBY262150:IBY262152 ILU262150:ILU262152 IVQ262150:IVQ262152 JFM262150:JFM262152 JPI262150:JPI262152 JZE262150:JZE262152 KJA262150:KJA262152 KSW262150:KSW262152 LCS262150:LCS262152 LMO262150:LMO262152 LWK262150:LWK262152 MGG262150:MGG262152 MQC262150:MQC262152 MZY262150:MZY262152 NJU262150:NJU262152 NTQ262150:NTQ262152 ODM262150:ODM262152 ONI262150:ONI262152 OXE262150:OXE262152 PHA262150:PHA262152 PQW262150:PQW262152 QAS262150:QAS262152 QKO262150:QKO262152 QUK262150:QUK262152 REG262150:REG262152 ROC262150:ROC262152 RXY262150:RXY262152 SHU262150:SHU262152 SRQ262150:SRQ262152 TBM262150:TBM262152 TLI262150:TLI262152 TVE262150:TVE262152 UFA262150:UFA262152 UOW262150:UOW262152 UYS262150:UYS262152 VIO262150:VIO262152 VSK262150:VSK262152 WCG262150:WCG262152 WMC262150:WMC262152 WVY262150:WVY262152 Q327686:Q327688 JM327686:JM327688 TI327686:TI327688 ADE327686:ADE327688 ANA327686:ANA327688 AWW327686:AWW327688 BGS327686:BGS327688 BQO327686:BQO327688 CAK327686:CAK327688 CKG327686:CKG327688 CUC327686:CUC327688 DDY327686:DDY327688 DNU327686:DNU327688 DXQ327686:DXQ327688 EHM327686:EHM327688 ERI327686:ERI327688 FBE327686:FBE327688 FLA327686:FLA327688 FUW327686:FUW327688 GES327686:GES327688 GOO327686:GOO327688 GYK327686:GYK327688 HIG327686:HIG327688 HSC327686:HSC327688 IBY327686:IBY327688 ILU327686:ILU327688 IVQ327686:IVQ327688 JFM327686:JFM327688 JPI327686:JPI327688 JZE327686:JZE327688 KJA327686:KJA327688 KSW327686:KSW327688 LCS327686:LCS327688 LMO327686:LMO327688 LWK327686:LWK327688 MGG327686:MGG327688 MQC327686:MQC327688 MZY327686:MZY327688 NJU327686:NJU327688 NTQ327686:NTQ327688 ODM327686:ODM327688 ONI327686:ONI327688 OXE327686:OXE327688 PHA327686:PHA327688 PQW327686:PQW327688 QAS327686:QAS327688 QKO327686:QKO327688 QUK327686:QUK327688 REG327686:REG327688 ROC327686:ROC327688 RXY327686:RXY327688 SHU327686:SHU327688 SRQ327686:SRQ327688 TBM327686:TBM327688 TLI327686:TLI327688 TVE327686:TVE327688 UFA327686:UFA327688 UOW327686:UOW327688 UYS327686:UYS327688 VIO327686:VIO327688 VSK327686:VSK327688 WCG327686:WCG327688 WMC327686:WMC327688 WVY327686:WVY327688 Q393222:Q393224 JM393222:JM393224 TI393222:TI393224 ADE393222:ADE393224 ANA393222:ANA393224 AWW393222:AWW393224 BGS393222:BGS393224 BQO393222:BQO393224 CAK393222:CAK393224 CKG393222:CKG393224 CUC393222:CUC393224 DDY393222:DDY393224 DNU393222:DNU393224 DXQ393222:DXQ393224 EHM393222:EHM393224 ERI393222:ERI393224 FBE393222:FBE393224 FLA393222:FLA393224 FUW393222:FUW393224 GES393222:GES393224 GOO393222:GOO393224 GYK393222:GYK393224 HIG393222:HIG393224 HSC393222:HSC393224 IBY393222:IBY393224 ILU393222:ILU393224 IVQ393222:IVQ393224 JFM393222:JFM393224 JPI393222:JPI393224 JZE393222:JZE393224 KJA393222:KJA393224 KSW393222:KSW393224 LCS393222:LCS393224 LMO393222:LMO393224 LWK393222:LWK393224 MGG393222:MGG393224 MQC393222:MQC393224 MZY393222:MZY393224 NJU393222:NJU393224 NTQ393222:NTQ393224 ODM393222:ODM393224 ONI393222:ONI393224 OXE393222:OXE393224 PHA393222:PHA393224 PQW393222:PQW393224 QAS393222:QAS393224 QKO393222:QKO393224 QUK393222:QUK393224 REG393222:REG393224 ROC393222:ROC393224 RXY393222:RXY393224 SHU393222:SHU393224 SRQ393222:SRQ393224 TBM393222:TBM393224 TLI393222:TLI393224 TVE393222:TVE393224 UFA393222:UFA393224 UOW393222:UOW393224 UYS393222:UYS393224 VIO393222:VIO393224 VSK393222:VSK393224 WCG393222:WCG393224 WMC393222:WMC393224 WVY393222:WVY393224 Q458758:Q458760 JM458758:JM458760 TI458758:TI458760 ADE458758:ADE458760 ANA458758:ANA458760 AWW458758:AWW458760 BGS458758:BGS458760 BQO458758:BQO458760 CAK458758:CAK458760 CKG458758:CKG458760 CUC458758:CUC458760 DDY458758:DDY458760 DNU458758:DNU458760 DXQ458758:DXQ458760 EHM458758:EHM458760 ERI458758:ERI458760 FBE458758:FBE458760 FLA458758:FLA458760 FUW458758:FUW458760 GES458758:GES458760 GOO458758:GOO458760 GYK458758:GYK458760 HIG458758:HIG458760 HSC458758:HSC458760 IBY458758:IBY458760 ILU458758:ILU458760 IVQ458758:IVQ458760 JFM458758:JFM458760 JPI458758:JPI458760 JZE458758:JZE458760 KJA458758:KJA458760 KSW458758:KSW458760 LCS458758:LCS458760 LMO458758:LMO458760 LWK458758:LWK458760 MGG458758:MGG458760 MQC458758:MQC458760 MZY458758:MZY458760 NJU458758:NJU458760 NTQ458758:NTQ458760 ODM458758:ODM458760 ONI458758:ONI458760 OXE458758:OXE458760 PHA458758:PHA458760 PQW458758:PQW458760 QAS458758:QAS458760 QKO458758:QKO458760 QUK458758:QUK458760 REG458758:REG458760 ROC458758:ROC458760 RXY458758:RXY458760 SHU458758:SHU458760 SRQ458758:SRQ458760 TBM458758:TBM458760 TLI458758:TLI458760 TVE458758:TVE458760 UFA458758:UFA458760 UOW458758:UOW458760 UYS458758:UYS458760 VIO458758:VIO458760 VSK458758:VSK458760 WCG458758:WCG458760 WMC458758:WMC458760 WVY458758:WVY458760 Q524294:Q524296 JM524294:JM524296 TI524294:TI524296 ADE524294:ADE524296 ANA524294:ANA524296 AWW524294:AWW524296 BGS524294:BGS524296 BQO524294:BQO524296 CAK524294:CAK524296 CKG524294:CKG524296 CUC524294:CUC524296 DDY524294:DDY524296 DNU524294:DNU524296 DXQ524294:DXQ524296 EHM524294:EHM524296 ERI524294:ERI524296 FBE524294:FBE524296 FLA524294:FLA524296 FUW524294:FUW524296 GES524294:GES524296 GOO524294:GOO524296 GYK524294:GYK524296 HIG524294:HIG524296 HSC524294:HSC524296 IBY524294:IBY524296 ILU524294:ILU524296 IVQ524294:IVQ524296 JFM524294:JFM524296 JPI524294:JPI524296 JZE524294:JZE524296 KJA524294:KJA524296 KSW524294:KSW524296 LCS524294:LCS524296 LMO524294:LMO524296 LWK524294:LWK524296 MGG524294:MGG524296 MQC524294:MQC524296 MZY524294:MZY524296 NJU524294:NJU524296 NTQ524294:NTQ524296 ODM524294:ODM524296 ONI524294:ONI524296 OXE524294:OXE524296 PHA524294:PHA524296 PQW524294:PQW524296 QAS524294:QAS524296 QKO524294:QKO524296 QUK524294:QUK524296 REG524294:REG524296 ROC524294:ROC524296 RXY524294:RXY524296 SHU524294:SHU524296 SRQ524294:SRQ524296 TBM524294:TBM524296 TLI524294:TLI524296 TVE524294:TVE524296 UFA524294:UFA524296 UOW524294:UOW524296 UYS524294:UYS524296 VIO524294:VIO524296 VSK524294:VSK524296 WCG524294:WCG524296 WMC524294:WMC524296 WVY524294:WVY524296 Q589830:Q589832 JM589830:JM589832 TI589830:TI589832 ADE589830:ADE589832 ANA589830:ANA589832 AWW589830:AWW589832 BGS589830:BGS589832 BQO589830:BQO589832 CAK589830:CAK589832 CKG589830:CKG589832 CUC589830:CUC589832 DDY589830:DDY589832 DNU589830:DNU589832 DXQ589830:DXQ589832 EHM589830:EHM589832 ERI589830:ERI589832 FBE589830:FBE589832 FLA589830:FLA589832 FUW589830:FUW589832 GES589830:GES589832 GOO589830:GOO589832 GYK589830:GYK589832 HIG589830:HIG589832 HSC589830:HSC589832 IBY589830:IBY589832 ILU589830:ILU589832 IVQ589830:IVQ589832 JFM589830:JFM589832 JPI589830:JPI589832 JZE589830:JZE589832 KJA589830:KJA589832 KSW589830:KSW589832 LCS589830:LCS589832 LMO589830:LMO589832 LWK589830:LWK589832 MGG589830:MGG589832 MQC589830:MQC589832 MZY589830:MZY589832 NJU589830:NJU589832 NTQ589830:NTQ589832 ODM589830:ODM589832 ONI589830:ONI589832 OXE589830:OXE589832 PHA589830:PHA589832 PQW589830:PQW589832 QAS589830:QAS589832 QKO589830:QKO589832 QUK589830:QUK589832 REG589830:REG589832 ROC589830:ROC589832 RXY589830:RXY589832 SHU589830:SHU589832 SRQ589830:SRQ589832 TBM589830:TBM589832 TLI589830:TLI589832 TVE589830:TVE589832 UFA589830:UFA589832 UOW589830:UOW589832 UYS589830:UYS589832 VIO589830:VIO589832 VSK589830:VSK589832 WCG589830:WCG589832 WMC589830:WMC589832 WVY589830:WVY589832 Q655366:Q655368 JM655366:JM655368 TI655366:TI655368 ADE655366:ADE655368 ANA655366:ANA655368 AWW655366:AWW655368 BGS655366:BGS655368 BQO655366:BQO655368 CAK655366:CAK655368 CKG655366:CKG655368 CUC655366:CUC655368 DDY655366:DDY655368 DNU655366:DNU655368 DXQ655366:DXQ655368 EHM655366:EHM655368 ERI655366:ERI655368 FBE655366:FBE655368 FLA655366:FLA655368 FUW655366:FUW655368 GES655366:GES655368 GOO655366:GOO655368 GYK655366:GYK655368 HIG655366:HIG655368 HSC655366:HSC655368 IBY655366:IBY655368 ILU655366:ILU655368 IVQ655366:IVQ655368 JFM655366:JFM655368 JPI655366:JPI655368 JZE655366:JZE655368 KJA655366:KJA655368 KSW655366:KSW655368 LCS655366:LCS655368 LMO655366:LMO655368 LWK655366:LWK655368 MGG655366:MGG655368 MQC655366:MQC655368 MZY655366:MZY655368 NJU655366:NJU655368 NTQ655366:NTQ655368 ODM655366:ODM655368 ONI655366:ONI655368 OXE655366:OXE655368 PHA655366:PHA655368 PQW655366:PQW655368 QAS655366:QAS655368 QKO655366:QKO655368 QUK655366:QUK655368 REG655366:REG655368 ROC655366:ROC655368 RXY655366:RXY655368 SHU655366:SHU655368 SRQ655366:SRQ655368 TBM655366:TBM655368 TLI655366:TLI655368 TVE655366:TVE655368 UFA655366:UFA655368 UOW655366:UOW655368 UYS655366:UYS655368 VIO655366:VIO655368 VSK655366:VSK655368 WCG655366:WCG655368 WMC655366:WMC655368 WVY655366:WVY655368 Q720902:Q720904 JM720902:JM720904 TI720902:TI720904 ADE720902:ADE720904 ANA720902:ANA720904 AWW720902:AWW720904 BGS720902:BGS720904 BQO720902:BQO720904 CAK720902:CAK720904 CKG720902:CKG720904 CUC720902:CUC720904 DDY720902:DDY720904 DNU720902:DNU720904 DXQ720902:DXQ720904 EHM720902:EHM720904 ERI720902:ERI720904 FBE720902:FBE720904 FLA720902:FLA720904 FUW720902:FUW720904 GES720902:GES720904 GOO720902:GOO720904 GYK720902:GYK720904 HIG720902:HIG720904 HSC720902:HSC720904 IBY720902:IBY720904 ILU720902:ILU720904 IVQ720902:IVQ720904 JFM720902:JFM720904 JPI720902:JPI720904 JZE720902:JZE720904 KJA720902:KJA720904 KSW720902:KSW720904 LCS720902:LCS720904 LMO720902:LMO720904 LWK720902:LWK720904 MGG720902:MGG720904 MQC720902:MQC720904 MZY720902:MZY720904 NJU720902:NJU720904 NTQ720902:NTQ720904 ODM720902:ODM720904 ONI720902:ONI720904 OXE720902:OXE720904 PHA720902:PHA720904 PQW720902:PQW720904 QAS720902:QAS720904 QKO720902:QKO720904 QUK720902:QUK720904 REG720902:REG720904 ROC720902:ROC720904 RXY720902:RXY720904 SHU720902:SHU720904 SRQ720902:SRQ720904 TBM720902:TBM720904 TLI720902:TLI720904 TVE720902:TVE720904 UFA720902:UFA720904 UOW720902:UOW720904 UYS720902:UYS720904 VIO720902:VIO720904 VSK720902:VSK720904 WCG720902:WCG720904 WMC720902:WMC720904 WVY720902:WVY720904 Q786438:Q786440 JM786438:JM786440 TI786438:TI786440 ADE786438:ADE786440 ANA786438:ANA786440 AWW786438:AWW786440 BGS786438:BGS786440 BQO786438:BQO786440 CAK786438:CAK786440 CKG786438:CKG786440 CUC786438:CUC786440 DDY786438:DDY786440 DNU786438:DNU786440 DXQ786438:DXQ786440 EHM786438:EHM786440 ERI786438:ERI786440 FBE786438:FBE786440 FLA786438:FLA786440 FUW786438:FUW786440 GES786438:GES786440 GOO786438:GOO786440 GYK786438:GYK786440 HIG786438:HIG786440 HSC786438:HSC786440 IBY786438:IBY786440 ILU786438:ILU786440 IVQ786438:IVQ786440 JFM786438:JFM786440 JPI786438:JPI786440 JZE786438:JZE786440 KJA786438:KJA786440 KSW786438:KSW786440 LCS786438:LCS786440 LMO786438:LMO786440 LWK786438:LWK786440 MGG786438:MGG786440 MQC786438:MQC786440 MZY786438:MZY786440 NJU786438:NJU786440 NTQ786438:NTQ786440 ODM786438:ODM786440 ONI786438:ONI786440 OXE786438:OXE786440 PHA786438:PHA786440 PQW786438:PQW786440 QAS786438:QAS786440 QKO786438:QKO786440 QUK786438:QUK786440 REG786438:REG786440 ROC786438:ROC786440 RXY786438:RXY786440 SHU786438:SHU786440 SRQ786438:SRQ786440 TBM786438:TBM786440 TLI786438:TLI786440 TVE786438:TVE786440 UFA786438:UFA786440 UOW786438:UOW786440 UYS786438:UYS786440 VIO786438:VIO786440 VSK786438:VSK786440 WCG786438:WCG786440 WMC786438:WMC786440 WVY786438:WVY786440 Q851974:Q851976 JM851974:JM851976 TI851974:TI851976 ADE851974:ADE851976 ANA851974:ANA851976 AWW851974:AWW851976 BGS851974:BGS851976 BQO851974:BQO851976 CAK851974:CAK851976 CKG851974:CKG851976 CUC851974:CUC851976 DDY851974:DDY851976 DNU851974:DNU851976 DXQ851974:DXQ851976 EHM851974:EHM851976 ERI851974:ERI851976 FBE851974:FBE851976 FLA851974:FLA851976 FUW851974:FUW851976 GES851974:GES851976 GOO851974:GOO851976 GYK851974:GYK851976 HIG851974:HIG851976 HSC851974:HSC851976 IBY851974:IBY851976 ILU851974:ILU851976 IVQ851974:IVQ851976 JFM851974:JFM851976 JPI851974:JPI851976 JZE851974:JZE851976 KJA851974:KJA851976 KSW851974:KSW851976 LCS851974:LCS851976 LMO851974:LMO851976 LWK851974:LWK851976 MGG851974:MGG851976 MQC851974:MQC851976 MZY851974:MZY851976 NJU851974:NJU851976 NTQ851974:NTQ851976 ODM851974:ODM851976 ONI851974:ONI851976 OXE851974:OXE851976 PHA851974:PHA851976 PQW851974:PQW851976 QAS851974:QAS851976 QKO851974:QKO851976 QUK851974:QUK851976 REG851974:REG851976 ROC851974:ROC851976 RXY851974:RXY851976 SHU851974:SHU851976 SRQ851974:SRQ851976 TBM851974:TBM851976 TLI851974:TLI851976 TVE851974:TVE851976 UFA851974:UFA851976 UOW851974:UOW851976 UYS851974:UYS851976 VIO851974:VIO851976 VSK851974:VSK851976 WCG851974:WCG851976 WMC851974:WMC851976 WVY851974:WVY851976 Q917510:Q917512 JM917510:JM917512 TI917510:TI917512 ADE917510:ADE917512 ANA917510:ANA917512 AWW917510:AWW917512 BGS917510:BGS917512 BQO917510:BQO917512 CAK917510:CAK917512 CKG917510:CKG917512 CUC917510:CUC917512 DDY917510:DDY917512 DNU917510:DNU917512 DXQ917510:DXQ917512 EHM917510:EHM917512 ERI917510:ERI917512 FBE917510:FBE917512 FLA917510:FLA917512 FUW917510:FUW917512 GES917510:GES917512 GOO917510:GOO917512 GYK917510:GYK917512 HIG917510:HIG917512 HSC917510:HSC917512 IBY917510:IBY917512 ILU917510:ILU917512 IVQ917510:IVQ917512 JFM917510:JFM917512 JPI917510:JPI917512 JZE917510:JZE917512 KJA917510:KJA917512 KSW917510:KSW917512 LCS917510:LCS917512 LMO917510:LMO917512 LWK917510:LWK917512 MGG917510:MGG917512 MQC917510:MQC917512 MZY917510:MZY917512 NJU917510:NJU917512 NTQ917510:NTQ917512 ODM917510:ODM917512 ONI917510:ONI917512 OXE917510:OXE917512 PHA917510:PHA917512 PQW917510:PQW917512 QAS917510:QAS917512 QKO917510:QKO917512 QUK917510:QUK917512 REG917510:REG917512 ROC917510:ROC917512 RXY917510:RXY917512 SHU917510:SHU917512 SRQ917510:SRQ917512 TBM917510:TBM917512 TLI917510:TLI917512 TVE917510:TVE917512 UFA917510:UFA917512 UOW917510:UOW917512 UYS917510:UYS917512 VIO917510:VIO917512 VSK917510:VSK917512 WCG917510:WCG917512 WMC917510:WMC917512 WVY917510:WVY917512 Q983046:Q983048 JM983046:JM983048 TI983046:TI983048 ADE983046:ADE983048 ANA983046:ANA983048 AWW983046:AWW983048 BGS983046:BGS983048 BQO983046:BQO983048 CAK983046:CAK983048 CKG983046:CKG983048 CUC983046:CUC983048 DDY983046:DDY983048 DNU983046:DNU983048 DXQ983046:DXQ983048 EHM983046:EHM983048 ERI983046:ERI983048 FBE983046:FBE983048 FLA983046:FLA983048 FUW983046:FUW983048 GES983046:GES983048 GOO983046:GOO983048 GYK983046:GYK983048 HIG983046:HIG983048 HSC983046:HSC983048 IBY983046:IBY983048 ILU983046:ILU983048 IVQ983046:IVQ983048 JFM983046:JFM983048 JPI983046:JPI983048 JZE983046:JZE983048 KJA983046:KJA983048 KSW983046:KSW983048 LCS983046:LCS983048 LMO983046:LMO983048 LWK983046:LWK983048 MGG983046:MGG983048 MQC983046:MQC983048 MZY983046:MZY983048 NJU983046:NJU983048 NTQ983046:NTQ983048 ODM983046:ODM983048 ONI983046:ONI983048 OXE983046:OXE983048 PHA983046:PHA983048 PQW983046:PQW983048 QAS983046:QAS983048 QKO983046:QKO983048 QUK983046:QUK983048 REG983046:REG983048 ROC983046:ROC983048 RXY983046:RXY983048 SHU983046:SHU983048 SRQ983046:SRQ983048 TBM983046:TBM983048 TLI983046:TLI983048 TVE983046:TVE983048 UFA983046:UFA983048 UOW983046:UOW983048 UYS983046:UYS983048 VIO983046:VIO983048 VSK983046:VSK983048 WCG983046:WCG983048 WMC983046:WMC983048 WVY983046:WVY983048 Q10 JM10 TI10 ADE10 ANA10 AWW10 BGS10 BQO10 CAK10 CKG10 CUC10 DDY10 DNU10 DXQ10 EHM10 ERI10 FBE10 FLA10 FUW10 GES10 GOO10 GYK10 HIG10 HSC10 IBY10 ILU10 IVQ10 JFM10 JPI10 JZE10 KJA10 KSW10 LCS10 LMO10 LWK10 MGG10 MQC10 MZY10 NJU10 NTQ10 ODM10 ONI10 OXE10 PHA10 PQW10 QAS10 QKO10 QUK10 REG10 ROC10 RXY10 SHU10 SRQ10 TBM10 TLI10 TVE10 UFA10 UOW10 UYS10 VIO10 VSK10 WCG10 WMC10 WVY10 Q65546 JM65546 TI65546 ADE65546 ANA65546 AWW65546 BGS65546 BQO65546 CAK65546 CKG65546 CUC65546 DDY65546 DNU65546 DXQ65546 EHM65546 ERI65546 FBE65546 FLA65546 FUW65546 GES65546 GOO65546 GYK65546 HIG65546 HSC65546 IBY65546 ILU65546 IVQ65546 JFM65546 JPI65546 JZE65546 KJA65546 KSW65546 LCS65546 LMO65546 LWK65546 MGG65546 MQC65546 MZY65546 NJU65546 NTQ65546 ODM65546 ONI65546 OXE65546 PHA65546 PQW65546 QAS65546 QKO65546 QUK65546 REG65546 ROC65546 RXY65546 SHU65546 SRQ65546 TBM65546 TLI65546 TVE65546 UFA65546 UOW65546 UYS65546 VIO65546 VSK65546 WCG65546 WMC65546 WVY65546 Q131082 JM131082 TI131082 ADE131082 ANA131082 AWW131082 BGS131082 BQO131082 CAK131082 CKG131082 CUC131082 DDY131082 DNU131082 DXQ131082 EHM131082 ERI131082 FBE131082 FLA131082 FUW131082 GES131082 GOO131082 GYK131082 HIG131082 HSC131082 IBY131082 ILU131082 IVQ131082 JFM131082 JPI131082 JZE131082 KJA131082 KSW131082 LCS131082 LMO131082 LWK131082 MGG131082 MQC131082 MZY131082 NJU131082 NTQ131082 ODM131082 ONI131082 OXE131082 PHA131082 PQW131082 QAS131082 QKO131082 QUK131082 REG131082 ROC131082 RXY131082 SHU131082 SRQ131082 TBM131082 TLI131082 TVE131082 UFA131082 UOW131082 UYS131082 VIO131082 VSK131082 WCG131082 WMC131082 WVY131082 Q196618 JM196618 TI196618 ADE196618 ANA196618 AWW196618 BGS196618 BQO196618 CAK196618 CKG196618 CUC196618 DDY196618 DNU196618 DXQ196618 EHM196618 ERI196618 FBE196618 FLA196618 FUW196618 GES196618 GOO196618 GYK196618 HIG196618 HSC196618 IBY196618 ILU196618 IVQ196618 JFM196618 JPI196618 JZE196618 KJA196618 KSW196618 LCS196618 LMO196618 LWK196618 MGG196618 MQC196618 MZY196618 NJU196618 NTQ196618 ODM196618 ONI196618 OXE196618 PHA196618 PQW196618 QAS196618 QKO196618 QUK196618 REG196618 ROC196618 RXY196618 SHU196618 SRQ196618 TBM196618 TLI196618 TVE196618 UFA196618 UOW196618 UYS196618 VIO196618 VSK196618 WCG196618 WMC196618 WVY196618 Q262154 JM262154 TI262154 ADE262154 ANA262154 AWW262154 BGS262154 BQO262154 CAK262154 CKG262154 CUC262154 DDY262154 DNU262154 DXQ262154 EHM262154 ERI262154 FBE262154 FLA262154 FUW262154 GES262154 GOO262154 GYK262154 HIG262154 HSC262154 IBY262154 ILU262154 IVQ262154 JFM262154 JPI262154 JZE262154 KJA262154 KSW262154 LCS262154 LMO262154 LWK262154 MGG262154 MQC262154 MZY262154 NJU262154 NTQ262154 ODM262154 ONI262154 OXE262154 PHA262154 PQW262154 QAS262154 QKO262154 QUK262154 REG262154 ROC262154 RXY262154 SHU262154 SRQ262154 TBM262154 TLI262154 TVE262154 UFA262154 UOW262154 UYS262154 VIO262154 VSK262154 WCG262154 WMC262154 WVY262154 Q327690 JM327690 TI327690 ADE327690 ANA327690 AWW327690 BGS327690 BQO327690 CAK327690 CKG327690 CUC327690 DDY327690 DNU327690 DXQ327690 EHM327690 ERI327690 FBE327690 FLA327690 FUW327690 GES327690 GOO327690 GYK327690 HIG327690 HSC327690 IBY327690 ILU327690 IVQ327690 JFM327690 JPI327690 JZE327690 KJA327690 KSW327690 LCS327690 LMO327690 LWK327690 MGG327690 MQC327690 MZY327690 NJU327690 NTQ327690 ODM327690 ONI327690 OXE327690 PHA327690 PQW327690 QAS327690 QKO327690 QUK327690 REG327690 ROC327690 RXY327690 SHU327690 SRQ327690 TBM327690 TLI327690 TVE327690 UFA327690 UOW327690 UYS327690 VIO327690 VSK327690 WCG327690 WMC327690 WVY327690 Q393226 JM393226 TI393226 ADE393226 ANA393226 AWW393226 BGS393226 BQO393226 CAK393226 CKG393226 CUC393226 DDY393226 DNU393226 DXQ393226 EHM393226 ERI393226 FBE393226 FLA393226 FUW393226 GES393226 GOO393226 GYK393226 HIG393226 HSC393226 IBY393226 ILU393226 IVQ393226 JFM393226 JPI393226 JZE393226 KJA393226 KSW393226 LCS393226 LMO393226 LWK393226 MGG393226 MQC393226 MZY393226 NJU393226 NTQ393226 ODM393226 ONI393226 OXE393226 PHA393226 PQW393226 QAS393226 QKO393226 QUK393226 REG393226 ROC393226 RXY393226 SHU393226 SRQ393226 TBM393226 TLI393226 TVE393226 UFA393226 UOW393226 UYS393226 VIO393226 VSK393226 WCG393226 WMC393226 WVY393226 Q458762 JM458762 TI458762 ADE458762 ANA458762 AWW458762 BGS458762 BQO458762 CAK458762 CKG458762 CUC458762 DDY458762 DNU458762 DXQ458762 EHM458762 ERI458762 FBE458762 FLA458762 FUW458762 GES458762 GOO458762 GYK458762 HIG458762 HSC458762 IBY458762 ILU458762 IVQ458762 JFM458762 JPI458762 JZE458762 KJA458762 KSW458762 LCS458762 LMO458762 LWK458762 MGG458762 MQC458762 MZY458762 NJU458762 NTQ458762 ODM458762 ONI458762 OXE458762 PHA458762 PQW458762 QAS458762 QKO458762 QUK458762 REG458762 ROC458762 RXY458762 SHU458762 SRQ458762 TBM458762 TLI458762 TVE458762 UFA458762 UOW458762 UYS458762 VIO458762 VSK458762 WCG458762 WMC458762 WVY458762 Q524298 JM524298 TI524298 ADE524298 ANA524298 AWW524298 BGS524298 BQO524298 CAK524298 CKG524298 CUC524298 DDY524298 DNU524298 DXQ524298 EHM524298 ERI524298 FBE524298 FLA524298 FUW524298 GES524298 GOO524298 GYK524298 HIG524298 HSC524298 IBY524298 ILU524298 IVQ524298 JFM524298 JPI524298 JZE524298 KJA524298 KSW524298 LCS524298 LMO524298 LWK524298 MGG524298 MQC524298 MZY524298 NJU524298 NTQ524298 ODM524298 ONI524298 OXE524298 PHA524298 PQW524298 QAS524298 QKO524298 QUK524298 REG524298 ROC524298 RXY524298 SHU524298 SRQ524298 TBM524298 TLI524298 TVE524298 UFA524298 UOW524298 UYS524298 VIO524298 VSK524298 WCG524298 WMC524298 WVY524298 Q589834 JM589834 TI589834 ADE589834 ANA589834 AWW589834 BGS589834 BQO589834 CAK589834 CKG589834 CUC589834 DDY589834 DNU589834 DXQ589834 EHM589834 ERI589834 FBE589834 FLA589834 FUW589834 GES589834 GOO589834 GYK589834 HIG589834 HSC589834 IBY589834 ILU589834 IVQ589834 JFM589834 JPI589834 JZE589834 KJA589834 KSW589834 LCS589834 LMO589834 LWK589834 MGG589834 MQC589834 MZY589834 NJU589834 NTQ589834 ODM589834 ONI589834 OXE589834 PHA589834 PQW589834 QAS589834 QKO589834 QUK589834 REG589834 ROC589834 RXY589834 SHU589834 SRQ589834 TBM589834 TLI589834 TVE589834 UFA589834 UOW589834 UYS589834 VIO589834 VSK589834 WCG589834 WMC589834 WVY589834 Q655370 JM655370 TI655370 ADE655370 ANA655370 AWW655370 BGS655370 BQO655370 CAK655370 CKG655370 CUC655370 DDY655370 DNU655370 DXQ655370 EHM655370 ERI655370 FBE655370 FLA655370 FUW655370 GES655370 GOO655370 GYK655370 HIG655370 HSC655370 IBY655370 ILU655370 IVQ655370 JFM655370 JPI655370 JZE655370 KJA655370 KSW655370 LCS655370 LMO655370 LWK655370 MGG655370 MQC655370 MZY655370 NJU655370 NTQ655370 ODM655370 ONI655370 OXE655370 PHA655370 PQW655370 QAS655370 QKO655370 QUK655370 REG655370 ROC655370 RXY655370 SHU655370 SRQ655370 TBM655370 TLI655370 TVE655370 UFA655370 UOW655370 UYS655370 VIO655370 VSK655370 WCG655370 WMC655370 WVY655370 Q720906 JM720906 TI720906 ADE720906 ANA720906 AWW720906 BGS720906 BQO720906 CAK720906 CKG720906 CUC720906 DDY720906 DNU720906 DXQ720906 EHM720906 ERI720906 FBE720906 FLA720906 FUW720906 GES720906 GOO720906 GYK720906 HIG720906 HSC720906 IBY720906 ILU720906 IVQ720906 JFM720906 JPI720906 JZE720906 KJA720906 KSW720906 LCS720906 LMO720906 LWK720906 MGG720906 MQC720906 MZY720906 NJU720906 NTQ720906 ODM720906 ONI720906 OXE720906 PHA720906 PQW720906 QAS720906 QKO720906 QUK720906 REG720906 ROC720906 RXY720906 SHU720906 SRQ720906 TBM720906 TLI720906 TVE720906 UFA720906 UOW720906 UYS720906 VIO720906 VSK720906 WCG720906 WMC720906 WVY720906 Q786442 JM786442 TI786442 ADE786442 ANA786442 AWW786442 BGS786442 BQO786442 CAK786442 CKG786442 CUC786442 DDY786442 DNU786442 DXQ786442 EHM786442 ERI786442 FBE786442 FLA786442 FUW786442 GES786442 GOO786442 GYK786442 HIG786442 HSC786442 IBY786442 ILU786442 IVQ786442 JFM786442 JPI786442 JZE786442 KJA786442 KSW786442 LCS786442 LMO786442 LWK786442 MGG786442 MQC786442 MZY786442 NJU786442 NTQ786442 ODM786442 ONI786442 OXE786442 PHA786442 PQW786442 QAS786442 QKO786442 QUK786442 REG786442 ROC786442 RXY786442 SHU786442 SRQ786442 TBM786442 TLI786442 TVE786442 UFA786442 UOW786442 UYS786442 VIO786442 VSK786442 WCG786442 WMC786442 WVY786442 Q851978 JM851978 TI851978 ADE851978 ANA851978 AWW851978 BGS851978 BQO851978 CAK851978 CKG851978 CUC851978 DDY851978 DNU851978 DXQ851978 EHM851978 ERI851978 FBE851978 FLA851978 FUW851978 GES851978 GOO851978 GYK851978 HIG851978 HSC851978 IBY851978 ILU851978 IVQ851978 JFM851978 JPI851978 JZE851978 KJA851978 KSW851978 LCS851978 LMO851978 LWK851978 MGG851978 MQC851978 MZY851978 NJU851978 NTQ851978 ODM851978 ONI851978 OXE851978 PHA851978 PQW851978 QAS851978 QKO851978 QUK851978 REG851978 ROC851978 RXY851978 SHU851978 SRQ851978 TBM851978 TLI851978 TVE851978 UFA851978 UOW851978 UYS851978 VIO851978 VSK851978 WCG851978 WMC851978 WVY851978 Q917514 JM917514 TI917514 ADE917514 ANA917514 AWW917514 BGS917514 BQO917514 CAK917514 CKG917514 CUC917514 DDY917514 DNU917514 DXQ917514 EHM917514 ERI917514 FBE917514 FLA917514 FUW917514 GES917514 GOO917514 GYK917514 HIG917514 HSC917514 IBY917514 ILU917514 IVQ917514 JFM917514 JPI917514 JZE917514 KJA917514 KSW917514 LCS917514 LMO917514 LWK917514 MGG917514 MQC917514 MZY917514 NJU917514 NTQ917514 ODM917514 ONI917514 OXE917514 PHA917514 PQW917514 QAS917514 QKO917514 QUK917514 REG917514 ROC917514 RXY917514 SHU917514 SRQ917514 TBM917514 TLI917514 TVE917514 UFA917514 UOW917514 UYS917514 VIO917514 VSK917514 WCG917514 WMC917514 WVY917514 Q983050 JM983050 TI983050 ADE983050 ANA983050 AWW983050 BGS983050 BQO983050 CAK983050 CKG983050 CUC983050 DDY983050 DNU983050 DXQ983050 EHM983050 ERI983050 FBE983050 FLA983050 FUW983050 GES983050 GOO983050 GYK983050 HIG983050 HSC983050 IBY983050 ILU983050 IVQ983050 JFM983050 JPI983050 JZE983050 KJA983050 KSW983050 LCS983050 LMO983050 LWK983050 MGG983050 MQC983050 MZY983050 NJU983050 NTQ983050 ODM983050 ONI983050 OXE983050 PHA983050 PQW983050 QAS983050 QKO983050 QUK983050 REG983050 ROC983050 RXY983050 SHU983050 SRQ983050 TBM983050 TLI983050 TVE983050 UFA983050 UOW983050 UYS983050 VIO983050 VSK983050 WCG983050 WMC983050 WVY983050" xr:uid="{00000000-0002-0000-0200-000000000000}">
      <formula1>$D$190:$D$194</formula1>
    </dataValidation>
    <dataValidation type="list" allowBlank="1" showInputMessage="1" showErrorMessage="1" sqref="G6:I8 JC6:JE8 SY6:TA8 ACU6:ACW8 AMQ6:AMS8 AWM6:AWO8 BGI6:BGK8 BQE6:BQG8 CAA6:CAC8 CJW6:CJY8 CTS6:CTU8 DDO6:DDQ8 DNK6:DNM8 DXG6:DXI8 EHC6:EHE8 EQY6:ERA8 FAU6:FAW8 FKQ6:FKS8 FUM6:FUO8 GEI6:GEK8 GOE6:GOG8 GYA6:GYC8 HHW6:HHY8 HRS6:HRU8 IBO6:IBQ8 ILK6:ILM8 IVG6:IVI8 JFC6:JFE8 JOY6:JPA8 JYU6:JYW8 KIQ6:KIS8 KSM6:KSO8 LCI6:LCK8 LME6:LMG8 LWA6:LWC8 MFW6:MFY8 MPS6:MPU8 MZO6:MZQ8 NJK6:NJM8 NTG6:NTI8 ODC6:ODE8 OMY6:ONA8 OWU6:OWW8 PGQ6:PGS8 PQM6:PQO8 QAI6:QAK8 QKE6:QKG8 QUA6:QUC8 RDW6:RDY8 RNS6:RNU8 RXO6:RXQ8 SHK6:SHM8 SRG6:SRI8 TBC6:TBE8 TKY6:TLA8 TUU6:TUW8 UEQ6:UES8 UOM6:UOO8 UYI6:UYK8 VIE6:VIG8 VSA6:VSC8 WBW6:WBY8 WLS6:WLU8 WVO6:WVQ8 G65542:I65544 JC65542:JE65544 SY65542:TA65544 ACU65542:ACW65544 AMQ65542:AMS65544 AWM65542:AWO65544 BGI65542:BGK65544 BQE65542:BQG65544 CAA65542:CAC65544 CJW65542:CJY65544 CTS65542:CTU65544 DDO65542:DDQ65544 DNK65542:DNM65544 DXG65542:DXI65544 EHC65542:EHE65544 EQY65542:ERA65544 FAU65542:FAW65544 FKQ65542:FKS65544 FUM65542:FUO65544 GEI65542:GEK65544 GOE65542:GOG65544 GYA65542:GYC65544 HHW65542:HHY65544 HRS65542:HRU65544 IBO65542:IBQ65544 ILK65542:ILM65544 IVG65542:IVI65544 JFC65542:JFE65544 JOY65542:JPA65544 JYU65542:JYW65544 KIQ65542:KIS65544 KSM65542:KSO65544 LCI65542:LCK65544 LME65542:LMG65544 LWA65542:LWC65544 MFW65542:MFY65544 MPS65542:MPU65544 MZO65542:MZQ65544 NJK65542:NJM65544 NTG65542:NTI65544 ODC65542:ODE65544 OMY65542:ONA65544 OWU65542:OWW65544 PGQ65542:PGS65544 PQM65542:PQO65544 QAI65542:QAK65544 QKE65542:QKG65544 QUA65542:QUC65544 RDW65542:RDY65544 RNS65542:RNU65544 RXO65542:RXQ65544 SHK65542:SHM65544 SRG65542:SRI65544 TBC65542:TBE65544 TKY65542:TLA65544 TUU65542:TUW65544 UEQ65542:UES65544 UOM65542:UOO65544 UYI65542:UYK65544 VIE65542:VIG65544 VSA65542:VSC65544 WBW65542:WBY65544 WLS65542:WLU65544 WVO65542:WVQ65544 G131078:I131080 JC131078:JE131080 SY131078:TA131080 ACU131078:ACW131080 AMQ131078:AMS131080 AWM131078:AWO131080 BGI131078:BGK131080 BQE131078:BQG131080 CAA131078:CAC131080 CJW131078:CJY131080 CTS131078:CTU131080 DDO131078:DDQ131080 DNK131078:DNM131080 DXG131078:DXI131080 EHC131078:EHE131080 EQY131078:ERA131080 FAU131078:FAW131080 FKQ131078:FKS131080 FUM131078:FUO131080 GEI131078:GEK131080 GOE131078:GOG131080 GYA131078:GYC131080 HHW131078:HHY131080 HRS131078:HRU131080 IBO131078:IBQ131080 ILK131078:ILM131080 IVG131078:IVI131080 JFC131078:JFE131080 JOY131078:JPA131080 JYU131078:JYW131080 KIQ131078:KIS131080 KSM131078:KSO131080 LCI131078:LCK131080 LME131078:LMG131080 LWA131078:LWC131080 MFW131078:MFY131080 MPS131078:MPU131080 MZO131078:MZQ131080 NJK131078:NJM131080 NTG131078:NTI131080 ODC131078:ODE131080 OMY131078:ONA131080 OWU131078:OWW131080 PGQ131078:PGS131080 PQM131078:PQO131080 QAI131078:QAK131080 QKE131078:QKG131080 QUA131078:QUC131080 RDW131078:RDY131080 RNS131078:RNU131080 RXO131078:RXQ131080 SHK131078:SHM131080 SRG131078:SRI131080 TBC131078:TBE131080 TKY131078:TLA131080 TUU131078:TUW131080 UEQ131078:UES131080 UOM131078:UOO131080 UYI131078:UYK131080 VIE131078:VIG131080 VSA131078:VSC131080 WBW131078:WBY131080 WLS131078:WLU131080 WVO131078:WVQ131080 G196614:I196616 JC196614:JE196616 SY196614:TA196616 ACU196614:ACW196616 AMQ196614:AMS196616 AWM196614:AWO196616 BGI196614:BGK196616 BQE196614:BQG196616 CAA196614:CAC196616 CJW196614:CJY196616 CTS196614:CTU196616 DDO196614:DDQ196616 DNK196614:DNM196616 DXG196614:DXI196616 EHC196614:EHE196616 EQY196614:ERA196616 FAU196614:FAW196616 FKQ196614:FKS196616 FUM196614:FUO196616 GEI196614:GEK196616 GOE196614:GOG196616 GYA196614:GYC196616 HHW196614:HHY196616 HRS196614:HRU196616 IBO196614:IBQ196616 ILK196614:ILM196616 IVG196614:IVI196616 JFC196614:JFE196616 JOY196614:JPA196616 JYU196614:JYW196616 KIQ196614:KIS196616 KSM196614:KSO196616 LCI196614:LCK196616 LME196614:LMG196616 LWA196614:LWC196616 MFW196614:MFY196616 MPS196614:MPU196616 MZO196614:MZQ196616 NJK196614:NJM196616 NTG196614:NTI196616 ODC196614:ODE196616 OMY196614:ONA196616 OWU196614:OWW196616 PGQ196614:PGS196616 PQM196614:PQO196616 QAI196614:QAK196616 QKE196614:QKG196616 QUA196614:QUC196616 RDW196614:RDY196616 RNS196614:RNU196616 RXO196614:RXQ196616 SHK196614:SHM196616 SRG196614:SRI196616 TBC196614:TBE196616 TKY196614:TLA196616 TUU196614:TUW196616 UEQ196614:UES196616 UOM196614:UOO196616 UYI196614:UYK196616 VIE196614:VIG196616 VSA196614:VSC196616 WBW196614:WBY196616 WLS196614:WLU196616 WVO196614:WVQ196616 G262150:I262152 JC262150:JE262152 SY262150:TA262152 ACU262150:ACW262152 AMQ262150:AMS262152 AWM262150:AWO262152 BGI262150:BGK262152 BQE262150:BQG262152 CAA262150:CAC262152 CJW262150:CJY262152 CTS262150:CTU262152 DDO262150:DDQ262152 DNK262150:DNM262152 DXG262150:DXI262152 EHC262150:EHE262152 EQY262150:ERA262152 FAU262150:FAW262152 FKQ262150:FKS262152 FUM262150:FUO262152 GEI262150:GEK262152 GOE262150:GOG262152 GYA262150:GYC262152 HHW262150:HHY262152 HRS262150:HRU262152 IBO262150:IBQ262152 ILK262150:ILM262152 IVG262150:IVI262152 JFC262150:JFE262152 JOY262150:JPA262152 JYU262150:JYW262152 KIQ262150:KIS262152 KSM262150:KSO262152 LCI262150:LCK262152 LME262150:LMG262152 LWA262150:LWC262152 MFW262150:MFY262152 MPS262150:MPU262152 MZO262150:MZQ262152 NJK262150:NJM262152 NTG262150:NTI262152 ODC262150:ODE262152 OMY262150:ONA262152 OWU262150:OWW262152 PGQ262150:PGS262152 PQM262150:PQO262152 QAI262150:QAK262152 QKE262150:QKG262152 QUA262150:QUC262152 RDW262150:RDY262152 RNS262150:RNU262152 RXO262150:RXQ262152 SHK262150:SHM262152 SRG262150:SRI262152 TBC262150:TBE262152 TKY262150:TLA262152 TUU262150:TUW262152 UEQ262150:UES262152 UOM262150:UOO262152 UYI262150:UYK262152 VIE262150:VIG262152 VSA262150:VSC262152 WBW262150:WBY262152 WLS262150:WLU262152 WVO262150:WVQ262152 G327686:I327688 JC327686:JE327688 SY327686:TA327688 ACU327686:ACW327688 AMQ327686:AMS327688 AWM327686:AWO327688 BGI327686:BGK327688 BQE327686:BQG327688 CAA327686:CAC327688 CJW327686:CJY327688 CTS327686:CTU327688 DDO327686:DDQ327688 DNK327686:DNM327688 DXG327686:DXI327688 EHC327686:EHE327688 EQY327686:ERA327688 FAU327686:FAW327688 FKQ327686:FKS327688 FUM327686:FUO327688 GEI327686:GEK327688 GOE327686:GOG327688 GYA327686:GYC327688 HHW327686:HHY327688 HRS327686:HRU327688 IBO327686:IBQ327688 ILK327686:ILM327688 IVG327686:IVI327688 JFC327686:JFE327688 JOY327686:JPA327688 JYU327686:JYW327688 KIQ327686:KIS327688 KSM327686:KSO327688 LCI327686:LCK327688 LME327686:LMG327688 LWA327686:LWC327688 MFW327686:MFY327688 MPS327686:MPU327688 MZO327686:MZQ327688 NJK327686:NJM327688 NTG327686:NTI327688 ODC327686:ODE327688 OMY327686:ONA327688 OWU327686:OWW327688 PGQ327686:PGS327688 PQM327686:PQO327688 QAI327686:QAK327688 QKE327686:QKG327688 QUA327686:QUC327688 RDW327686:RDY327688 RNS327686:RNU327688 RXO327686:RXQ327688 SHK327686:SHM327688 SRG327686:SRI327688 TBC327686:TBE327688 TKY327686:TLA327688 TUU327686:TUW327688 UEQ327686:UES327688 UOM327686:UOO327688 UYI327686:UYK327688 VIE327686:VIG327688 VSA327686:VSC327688 WBW327686:WBY327688 WLS327686:WLU327688 WVO327686:WVQ327688 G393222:I393224 JC393222:JE393224 SY393222:TA393224 ACU393222:ACW393224 AMQ393222:AMS393224 AWM393222:AWO393224 BGI393222:BGK393224 BQE393222:BQG393224 CAA393222:CAC393224 CJW393222:CJY393224 CTS393222:CTU393224 DDO393222:DDQ393224 DNK393222:DNM393224 DXG393222:DXI393224 EHC393222:EHE393224 EQY393222:ERA393224 FAU393222:FAW393224 FKQ393222:FKS393224 FUM393222:FUO393224 GEI393222:GEK393224 GOE393222:GOG393224 GYA393222:GYC393224 HHW393222:HHY393224 HRS393222:HRU393224 IBO393222:IBQ393224 ILK393222:ILM393224 IVG393222:IVI393224 JFC393222:JFE393224 JOY393222:JPA393224 JYU393222:JYW393224 KIQ393222:KIS393224 KSM393222:KSO393224 LCI393222:LCK393224 LME393222:LMG393224 LWA393222:LWC393224 MFW393222:MFY393224 MPS393222:MPU393224 MZO393222:MZQ393224 NJK393222:NJM393224 NTG393222:NTI393224 ODC393222:ODE393224 OMY393222:ONA393224 OWU393222:OWW393224 PGQ393222:PGS393224 PQM393222:PQO393224 QAI393222:QAK393224 QKE393222:QKG393224 QUA393222:QUC393224 RDW393222:RDY393224 RNS393222:RNU393224 RXO393222:RXQ393224 SHK393222:SHM393224 SRG393222:SRI393224 TBC393222:TBE393224 TKY393222:TLA393224 TUU393222:TUW393224 UEQ393222:UES393224 UOM393222:UOO393224 UYI393222:UYK393224 VIE393222:VIG393224 VSA393222:VSC393224 WBW393222:WBY393224 WLS393222:WLU393224 WVO393222:WVQ393224 G458758:I458760 JC458758:JE458760 SY458758:TA458760 ACU458758:ACW458760 AMQ458758:AMS458760 AWM458758:AWO458760 BGI458758:BGK458760 BQE458758:BQG458760 CAA458758:CAC458760 CJW458758:CJY458760 CTS458758:CTU458760 DDO458758:DDQ458760 DNK458758:DNM458760 DXG458758:DXI458760 EHC458758:EHE458760 EQY458758:ERA458760 FAU458758:FAW458760 FKQ458758:FKS458760 FUM458758:FUO458760 GEI458758:GEK458760 GOE458758:GOG458760 GYA458758:GYC458760 HHW458758:HHY458760 HRS458758:HRU458760 IBO458758:IBQ458760 ILK458758:ILM458760 IVG458758:IVI458760 JFC458758:JFE458760 JOY458758:JPA458760 JYU458758:JYW458760 KIQ458758:KIS458760 KSM458758:KSO458760 LCI458758:LCK458760 LME458758:LMG458760 LWA458758:LWC458760 MFW458758:MFY458760 MPS458758:MPU458760 MZO458758:MZQ458760 NJK458758:NJM458760 NTG458758:NTI458760 ODC458758:ODE458760 OMY458758:ONA458760 OWU458758:OWW458760 PGQ458758:PGS458760 PQM458758:PQO458760 QAI458758:QAK458760 QKE458758:QKG458760 QUA458758:QUC458760 RDW458758:RDY458760 RNS458758:RNU458760 RXO458758:RXQ458760 SHK458758:SHM458760 SRG458758:SRI458760 TBC458758:TBE458760 TKY458758:TLA458760 TUU458758:TUW458760 UEQ458758:UES458760 UOM458758:UOO458760 UYI458758:UYK458760 VIE458758:VIG458760 VSA458758:VSC458760 WBW458758:WBY458760 WLS458758:WLU458760 WVO458758:WVQ458760 G524294:I524296 JC524294:JE524296 SY524294:TA524296 ACU524294:ACW524296 AMQ524294:AMS524296 AWM524294:AWO524296 BGI524294:BGK524296 BQE524294:BQG524296 CAA524294:CAC524296 CJW524294:CJY524296 CTS524294:CTU524296 DDO524294:DDQ524296 DNK524294:DNM524296 DXG524294:DXI524296 EHC524294:EHE524296 EQY524294:ERA524296 FAU524294:FAW524296 FKQ524294:FKS524296 FUM524294:FUO524296 GEI524294:GEK524296 GOE524294:GOG524296 GYA524294:GYC524296 HHW524294:HHY524296 HRS524294:HRU524296 IBO524294:IBQ524296 ILK524294:ILM524296 IVG524294:IVI524296 JFC524294:JFE524296 JOY524294:JPA524296 JYU524294:JYW524296 KIQ524294:KIS524296 KSM524294:KSO524296 LCI524294:LCK524296 LME524294:LMG524296 LWA524294:LWC524296 MFW524294:MFY524296 MPS524294:MPU524296 MZO524294:MZQ524296 NJK524294:NJM524296 NTG524294:NTI524296 ODC524294:ODE524296 OMY524294:ONA524296 OWU524294:OWW524296 PGQ524294:PGS524296 PQM524294:PQO524296 QAI524294:QAK524296 QKE524294:QKG524296 QUA524294:QUC524296 RDW524294:RDY524296 RNS524294:RNU524296 RXO524294:RXQ524296 SHK524294:SHM524296 SRG524294:SRI524296 TBC524294:TBE524296 TKY524294:TLA524296 TUU524294:TUW524296 UEQ524294:UES524296 UOM524294:UOO524296 UYI524294:UYK524296 VIE524294:VIG524296 VSA524294:VSC524296 WBW524294:WBY524296 WLS524294:WLU524296 WVO524294:WVQ524296 G589830:I589832 JC589830:JE589832 SY589830:TA589832 ACU589830:ACW589832 AMQ589830:AMS589832 AWM589830:AWO589832 BGI589830:BGK589832 BQE589830:BQG589832 CAA589830:CAC589832 CJW589830:CJY589832 CTS589830:CTU589832 DDO589830:DDQ589832 DNK589830:DNM589832 DXG589830:DXI589832 EHC589830:EHE589832 EQY589830:ERA589832 FAU589830:FAW589832 FKQ589830:FKS589832 FUM589830:FUO589832 GEI589830:GEK589832 GOE589830:GOG589832 GYA589830:GYC589832 HHW589830:HHY589832 HRS589830:HRU589832 IBO589830:IBQ589832 ILK589830:ILM589832 IVG589830:IVI589832 JFC589830:JFE589832 JOY589830:JPA589832 JYU589830:JYW589832 KIQ589830:KIS589832 KSM589830:KSO589832 LCI589830:LCK589832 LME589830:LMG589832 LWA589830:LWC589832 MFW589830:MFY589832 MPS589830:MPU589832 MZO589830:MZQ589832 NJK589830:NJM589832 NTG589830:NTI589832 ODC589830:ODE589832 OMY589830:ONA589832 OWU589830:OWW589832 PGQ589830:PGS589832 PQM589830:PQO589832 QAI589830:QAK589832 QKE589830:QKG589832 QUA589830:QUC589832 RDW589830:RDY589832 RNS589830:RNU589832 RXO589830:RXQ589832 SHK589830:SHM589832 SRG589830:SRI589832 TBC589830:TBE589832 TKY589830:TLA589832 TUU589830:TUW589832 UEQ589830:UES589832 UOM589830:UOO589832 UYI589830:UYK589832 VIE589830:VIG589832 VSA589830:VSC589832 WBW589830:WBY589832 WLS589830:WLU589832 WVO589830:WVQ589832 G655366:I655368 JC655366:JE655368 SY655366:TA655368 ACU655366:ACW655368 AMQ655366:AMS655368 AWM655366:AWO655368 BGI655366:BGK655368 BQE655366:BQG655368 CAA655366:CAC655368 CJW655366:CJY655368 CTS655366:CTU655368 DDO655366:DDQ655368 DNK655366:DNM655368 DXG655366:DXI655368 EHC655366:EHE655368 EQY655366:ERA655368 FAU655366:FAW655368 FKQ655366:FKS655368 FUM655366:FUO655368 GEI655366:GEK655368 GOE655366:GOG655368 GYA655366:GYC655368 HHW655366:HHY655368 HRS655366:HRU655368 IBO655366:IBQ655368 ILK655366:ILM655368 IVG655366:IVI655368 JFC655366:JFE655368 JOY655366:JPA655368 JYU655366:JYW655368 KIQ655366:KIS655368 KSM655366:KSO655368 LCI655366:LCK655368 LME655366:LMG655368 LWA655366:LWC655368 MFW655366:MFY655368 MPS655366:MPU655368 MZO655366:MZQ655368 NJK655366:NJM655368 NTG655366:NTI655368 ODC655366:ODE655368 OMY655366:ONA655368 OWU655366:OWW655368 PGQ655366:PGS655368 PQM655366:PQO655368 QAI655366:QAK655368 QKE655366:QKG655368 QUA655366:QUC655368 RDW655366:RDY655368 RNS655366:RNU655368 RXO655366:RXQ655368 SHK655366:SHM655368 SRG655366:SRI655368 TBC655366:TBE655368 TKY655366:TLA655368 TUU655366:TUW655368 UEQ655366:UES655368 UOM655366:UOO655368 UYI655366:UYK655368 VIE655366:VIG655368 VSA655366:VSC655368 WBW655366:WBY655368 WLS655366:WLU655368 WVO655366:WVQ655368 G720902:I720904 JC720902:JE720904 SY720902:TA720904 ACU720902:ACW720904 AMQ720902:AMS720904 AWM720902:AWO720904 BGI720902:BGK720904 BQE720902:BQG720904 CAA720902:CAC720904 CJW720902:CJY720904 CTS720902:CTU720904 DDO720902:DDQ720904 DNK720902:DNM720904 DXG720902:DXI720904 EHC720902:EHE720904 EQY720902:ERA720904 FAU720902:FAW720904 FKQ720902:FKS720904 FUM720902:FUO720904 GEI720902:GEK720904 GOE720902:GOG720904 GYA720902:GYC720904 HHW720902:HHY720904 HRS720902:HRU720904 IBO720902:IBQ720904 ILK720902:ILM720904 IVG720902:IVI720904 JFC720902:JFE720904 JOY720902:JPA720904 JYU720902:JYW720904 KIQ720902:KIS720904 KSM720902:KSO720904 LCI720902:LCK720904 LME720902:LMG720904 LWA720902:LWC720904 MFW720902:MFY720904 MPS720902:MPU720904 MZO720902:MZQ720904 NJK720902:NJM720904 NTG720902:NTI720904 ODC720902:ODE720904 OMY720902:ONA720904 OWU720902:OWW720904 PGQ720902:PGS720904 PQM720902:PQO720904 QAI720902:QAK720904 QKE720902:QKG720904 QUA720902:QUC720904 RDW720902:RDY720904 RNS720902:RNU720904 RXO720902:RXQ720904 SHK720902:SHM720904 SRG720902:SRI720904 TBC720902:TBE720904 TKY720902:TLA720904 TUU720902:TUW720904 UEQ720902:UES720904 UOM720902:UOO720904 UYI720902:UYK720904 VIE720902:VIG720904 VSA720902:VSC720904 WBW720902:WBY720904 WLS720902:WLU720904 WVO720902:WVQ720904 G786438:I786440 JC786438:JE786440 SY786438:TA786440 ACU786438:ACW786440 AMQ786438:AMS786440 AWM786438:AWO786440 BGI786438:BGK786440 BQE786438:BQG786440 CAA786438:CAC786440 CJW786438:CJY786440 CTS786438:CTU786440 DDO786438:DDQ786440 DNK786438:DNM786440 DXG786438:DXI786440 EHC786438:EHE786440 EQY786438:ERA786440 FAU786438:FAW786440 FKQ786438:FKS786440 FUM786438:FUO786440 GEI786438:GEK786440 GOE786438:GOG786440 GYA786438:GYC786440 HHW786438:HHY786440 HRS786438:HRU786440 IBO786438:IBQ786440 ILK786438:ILM786440 IVG786438:IVI786440 JFC786438:JFE786440 JOY786438:JPA786440 JYU786438:JYW786440 KIQ786438:KIS786440 KSM786438:KSO786440 LCI786438:LCK786440 LME786438:LMG786440 LWA786438:LWC786440 MFW786438:MFY786440 MPS786438:MPU786440 MZO786438:MZQ786440 NJK786438:NJM786440 NTG786438:NTI786440 ODC786438:ODE786440 OMY786438:ONA786440 OWU786438:OWW786440 PGQ786438:PGS786440 PQM786438:PQO786440 QAI786438:QAK786440 QKE786438:QKG786440 QUA786438:QUC786440 RDW786438:RDY786440 RNS786438:RNU786440 RXO786438:RXQ786440 SHK786438:SHM786440 SRG786438:SRI786440 TBC786438:TBE786440 TKY786438:TLA786440 TUU786438:TUW786440 UEQ786438:UES786440 UOM786438:UOO786440 UYI786438:UYK786440 VIE786438:VIG786440 VSA786438:VSC786440 WBW786438:WBY786440 WLS786438:WLU786440 WVO786438:WVQ786440 G851974:I851976 JC851974:JE851976 SY851974:TA851976 ACU851974:ACW851976 AMQ851974:AMS851976 AWM851974:AWO851976 BGI851974:BGK851976 BQE851974:BQG851976 CAA851974:CAC851976 CJW851974:CJY851976 CTS851974:CTU851976 DDO851974:DDQ851976 DNK851974:DNM851976 DXG851974:DXI851976 EHC851974:EHE851976 EQY851974:ERA851976 FAU851974:FAW851976 FKQ851974:FKS851976 FUM851974:FUO851976 GEI851974:GEK851976 GOE851974:GOG851976 GYA851974:GYC851976 HHW851974:HHY851976 HRS851974:HRU851976 IBO851974:IBQ851976 ILK851974:ILM851976 IVG851974:IVI851976 JFC851974:JFE851976 JOY851974:JPA851976 JYU851974:JYW851976 KIQ851974:KIS851976 KSM851974:KSO851976 LCI851974:LCK851976 LME851974:LMG851976 LWA851974:LWC851976 MFW851974:MFY851976 MPS851974:MPU851976 MZO851974:MZQ851976 NJK851974:NJM851976 NTG851974:NTI851976 ODC851974:ODE851976 OMY851974:ONA851976 OWU851974:OWW851976 PGQ851974:PGS851976 PQM851974:PQO851976 QAI851974:QAK851976 QKE851974:QKG851976 QUA851974:QUC851976 RDW851974:RDY851976 RNS851974:RNU851976 RXO851974:RXQ851976 SHK851974:SHM851976 SRG851974:SRI851976 TBC851974:TBE851976 TKY851974:TLA851976 TUU851974:TUW851976 UEQ851974:UES851976 UOM851974:UOO851976 UYI851974:UYK851976 VIE851974:VIG851976 VSA851974:VSC851976 WBW851974:WBY851976 WLS851974:WLU851976 WVO851974:WVQ851976 G917510:I917512 JC917510:JE917512 SY917510:TA917512 ACU917510:ACW917512 AMQ917510:AMS917512 AWM917510:AWO917512 BGI917510:BGK917512 BQE917510:BQG917512 CAA917510:CAC917512 CJW917510:CJY917512 CTS917510:CTU917512 DDO917510:DDQ917512 DNK917510:DNM917512 DXG917510:DXI917512 EHC917510:EHE917512 EQY917510:ERA917512 FAU917510:FAW917512 FKQ917510:FKS917512 FUM917510:FUO917512 GEI917510:GEK917512 GOE917510:GOG917512 GYA917510:GYC917512 HHW917510:HHY917512 HRS917510:HRU917512 IBO917510:IBQ917512 ILK917510:ILM917512 IVG917510:IVI917512 JFC917510:JFE917512 JOY917510:JPA917512 JYU917510:JYW917512 KIQ917510:KIS917512 KSM917510:KSO917512 LCI917510:LCK917512 LME917510:LMG917512 LWA917510:LWC917512 MFW917510:MFY917512 MPS917510:MPU917512 MZO917510:MZQ917512 NJK917510:NJM917512 NTG917510:NTI917512 ODC917510:ODE917512 OMY917510:ONA917512 OWU917510:OWW917512 PGQ917510:PGS917512 PQM917510:PQO917512 QAI917510:QAK917512 QKE917510:QKG917512 QUA917510:QUC917512 RDW917510:RDY917512 RNS917510:RNU917512 RXO917510:RXQ917512 SHK917510:SHM917512 SRG917510:SRI917512 TBC917510:TBE917512 TKY917510:TLA917512 TUU917510:TUW917512 UEQ917510:UES917512 UOM917510:UOO917512 UYI917510:UYK917512 VIE917510:VIG917512 VSA917510:VSC917512 WBW917510:WBY917512 WLS917510:WLU917512 WVO917510:WVQ917512 G983046:I983048 JC983046:JE983048 SY983046:TA983048 ACU983046:ACW983048 AMQ983046:AMS983048 AWM983046:AWO983048 BGI983046:BGK983048 BQE983046:BQG983048 CAA983046:CAC983048 CJW983046:CJY983048 CTS983046:CTU983048 DDO983046:DDQ983048 DNK983046:DNM983048 DXG983046:DXI983048 EHC983046:EHE983048 EQY983046:ERA983048 FAU983046:FAW983048 FKQ983046:FKS983048 FUM983046:FUO983048 GEI983046:GEK983048 GOE983046:GOG983048 GYA983046:GYC983048 HHW983046:HHY983048 HRS983046:HRU983048 IBO983046:IBQ983048 ILK983046:ILM983048 IVG983046:IVI983048 JFC983046:JFE983048 JOY983046:JPA983048 JYU983046:JYW983048 KIQ983046:KIS983048 KSM983046:KSO983048 LCI983046:LCK983048 LME983046:LMG983048 LWA983046:LWC983048 MFW983046:MFY983048 MPS983046:MPU983048 MZO983046:MZQ983048 NJK983046:NJM983048 NTG983046:NTI983048 ODC983046:ODE983048 OMY983046:ONA983048 OWU983046:OWW983048 PGQ983046:PGS983048 PQM983046:PQO983048 QAI983046:QAK983048 QKE983046:QKG983048 QUA983046:QUC983048 RDW983046:RDY983048 RNS983046:RNU983048 RXO983046:RXQ983048 SHK983046:SHM983048 SRG983046:SRI983048 TBC983046:TBE983048 TKY983046:TLA983048 TUU983046:TUW983048 UEQ983046:UES983048 UOM983046:UOO983048 UYI983046:UYK983048 VIE983046:VIG983048 VSA983046:VSC983048 WBW983046:WBY983048 WLS983046:WLU983048 WVO983046:WVQ983048 G10:I10 JC10:JE10 SY10:TA10 ACU10:ACW10 AMQ10:AMS10 AWM10:AWO10 BGI10:BGK10 BQE10:BQG10 CAA10:CAC10 CJW10:CJY10 CTS10:CTU10 DDO10:DDQ10 DNK10:DNM10 DXG10:DXI10 EHC10:EHE10 EQY10:ERA10 FAU10:FAW10 FKQ10:FKS10 FUM10:FUO10 GEI10:GEK10 GOE10:GOG10 GYA10:GYC10 HHW10:HHY10 HRS10:HRU10 IBO10:IBQ10 ILK10:ILM10 IVG10:IVI10 JFC10:JFE10 JOY10:JPA10 JYU10:JYW10 KIQ10:KIS10 KSM10:KSO10 LCI10:LCK10 LME10:LMG10 LWA10:LWC10 MFW10:MFY10 MPS10:MPU10 MZO10:MZQ10 NJK10:NJM10 NTG10:NTI10 ODC10:ODE10 OMY10:ONA10 OWU10:OWW10 PGQ10:PGS10 PQM10:PQO10 QAI10:QAK10 QKE10:QKG10 QUA10:QUC10 RDW10:RDY10 RNS10:RNU10 RXO10:RXQ10 SHK10:SHM10 SRG10:SRI10 TBC10:TBE10 TKY10:TLA10 TUU10:TUW10 UEQ10:UES10 UOM10:UOO10 UYI10:UYK10 VIE10:VIG10 VSA10:VSC10 WBW10:WBY10 WLS10:WLU10 WVO10:WVQ10 G65546:I65546 JC65546:JE65546 SY65546:TA65546 ACU65546:ACW65546 AMQ65546:AMS65546 AWM65546:AWO65546 BGI65546:BGK65546 BQE65546:BQG65546 CAA65546:CAC65546 CJW65546:CJY65546 CTS65546:CTU65546 DDO65546:DDQ65546 DNK65546:DNM65546 DXG65546:DXI65546 EHC65546:EHE65546 EQY65546:ERA65546 FAU65546:FAW65546 FKQ65546:FKS65546 FUM65546:FUO65546 GEI65546:GEK65546 GOE65546:GOG65546 GYA65546:GYC65546 HHW65546:HHY65546 HRS65546:HRU65546 IBO65546:IBQ65546 ILK65546:ILM65546 IVG65546:IVI65546 JFC65546:JFE65546 JOY65546:JPA65546 JYU65546:JYW65546 KIQ65546:KIS65546 KSM65546:KSO65546 LCI65546:LCK65546 LME65546:LMG65546 LWA65546:LWC65546 MFW65546:MFY65546 MPS65546:MPU65546 MZO65546:MZQ65546 NJK65546:NJM65546 NTG65546:NTI65546 ODC65546:ODE65546 OMY65546:ONA65546 OWU65546:OWW65546 PGQ65546:PGS65546 PQM65546:PQO65546 QAI65546:QAK65546 QKE65546:QKG65546 QUA65546:QUC65546 RDW65546:RDY65546 RNS65546:RNU65546 RXO65546:RXQ65546 SHK65546:SHM65546 SRG65546:SRI65546 TBC65546:TBE65546 TKY65546:TLA65546 TUU65546:TUW65546 UEQ65546:UES65546 UOM65546:UOO65546 UYI65546:UYK65546 VIE65546:VIG65546 VSA65546:VSC65546 WBW65546:WBY65546 WLS65546:WLU65546 WVO65546:WVQ65546 G131082:I131082 JC131082:JE131082 SY131082:TA131082 ACU131082:ACW131082 AMQ131082:AMS131082 AWM131082:AWO131082 BGI131082:BGK131082 BQE131082:BQG131082 CAA131082:CAC131082 CJW131082:CJY131082 CTS131082:CTU131082 DDO131082:DDQ131082 DNK131082:DNM131082 DXG131082:DXI131082 EHC131082:EHE131082 EQY131082:ERA131082 FAU131082:FAW131082 FKQ131082:FKS131082 FUM131082:FUO131082 GEI131082:GEK131082 GOE131082:GOG131082 GYA131082:GYC131082 HHW131082:HHY131082 HRS131082:HRU131082 IBO131082:IBQ131082 ILK131082:ILM131082 IVG131082:IVI131082 JFC131082:JFE131082 JOY131082:JPA131082 JYU131082:JYW131082 KIQ131082:KIS131082 KSM131082:KSO131082 LCI131082:LCK131082 LME131082:LMG131082 LWA131082:LWC131082 MFW131082:MFY131082 MPS131082:MPU131082 MZO131082:MZQ131082 NJK131082:NJM131082 NTG131082:NTI131082 ODC131082:ODE131082 OMY131082:ONA131082 OWU131082:OWW131082 PGQ131082:PGS131082 PQM131082:PQO131082 QAI131082:QAK131082 QKE131082:QKG131082 QUA131082:QUC131082 RDW131082:RDY131082 RNS131082:RNU131082 RXO131082:RXQ131082 SHK131082:SHM131082 SRG131082:SRI131082 TBC131082:TBE131082 TKY131082:TLA131082 TUU131082:TUW131082 UEQ131082:UES131082 UOM131082:UOO131082 UYI131082:UYK131082 VIE131082:VIG131082 VSA131082:VSC131082 WBW131082:WBY131082 WLS131082:WLU131082 WVO131082:WVQ131082 G196618:I196618 JC196618:JE196618 SY196618:TA196618 ACU196618:ACW196618 AMQ196618:AMS196618 AWM196618:AWO196618 BGI196618:BGK196618 BQE196618:BQG196618 CAA196618:CAC196618 CJW196618:CJY196618 CTS196618:CTU196618 DDO196618:DDQ196618 DNK196618:DNM196618 DXG196618:DXI196618 EHC196618:EHE196618 EQY196618:ERA196618 FAU196618:FAW196618 FKQ196618:FKS196618 FUM196618:FUO196618 GEI196618:GEK196618 GOE196618:GOG196618 GYA196618:GYC196618 HHW196618:HHY196618 HRS196618:HRU196618 IBO196618:IBQ196618 ILK196618:ILM196618 IVG196618:IVI196618 JFC196618:JFE196618 JOY196618:JPA196618 JYU196618:JYW196618 KIQ196618:KIS196618 KSM196618:KSO196618 LCI196618:LCK196618 LME196618:LMG196618 LWA196618:LWC196618 MFW196618:MFY196618 MPS196618:MPU196618 MZO196618:MZQ196618 NJK196618:NJM196618 NTG196618:NTI196618 ODC196618:ODE196618 OMY196618:ONA196618 OWU196618:OWW196618 PGQ196618:PGS196618 PQM196618:PQO196618 QAI196618:QAK196618 QKE196618:QKG196618 QUA196618:QUC196618 RDW196618:RDY196618 RNS196618:RNU196618 RXO196618:RXQ196618 SHK196618:SHM196618 SRG196618:SRI196618 TBC196618:TBE196618 TKY196618:TLA196618 TUU196618:TUW196618 UEQ196618:UES196618 UOM196618:UOO196618 UYI196618:UYK196618 VIE196618:VIG196618 VSA196618:VSC196618 WBW196618:WBY196618 WLS196618:WLU196618 WVO196618:WVQ196618 G262154:I262154 JC262154:JE262154 SY262154:TA262154 ACU262154:ACW262154 AMQ262154:AMS262154 AWM262154:AWO262154 BGI262154:BGK262154 BQE262154:BQG262154 CAA262154:CAC262154 CJW262154:CJY262154 CTS262154:CTU262154 DDO262154:DDQ262154 DNK262154:DNM262154 DXG262154:DXI262154 EHC262154:EHE262154 EQY262154:ERA262154 FAU262154:FAW262154 FKQ262154:FKS262154 FUM262154:FUO262154 GEI262154:GEK262154 GOE262154:GOG262154 GYA262154:GYC262154 HHW262154:HHY262154 HRS262154:HRU262154 IBO262154:IBQ262154 ILK262154:ILM262154 IVG262154:IVI262154 JFC262154:JFE262154 JOY262154:JPA262154 JYU262154:JYW262154 KIQ262154:KIS262154 KSM262154:KSO262154 LCI262154:LCK262154 LME262154:LMG262154 LWA262154:LWC262154 MFW262154:MFY262154 MPS262154:MPU262154 MZO262154:MZQ262154 NJK262154:NJM262154 NTG262154:NTI262154 ODC262154:ODE262154 OMY262154:ONA262154 OWU262154:OWW262154 PGQ262154:PGS262154 PQM262154:PQO262154 QAI262154:QAK262154 QKE262154:QKG262154 QUA262154:QUC262154 RDW262154:RDY262154 RNS262154:RNU262154 RXO262154:RXQ262154 SHK262154:SHM262154 SRG262154:SRI262154 TBC262154:TBE262154 TKY262154:TLA262154 TUU262154:TUW262154 UEQ262154:UES262154 UOM262154:UOO262154 UYI262154:UYK262154 VIE262154:VIG262154 VSA262154:VSC262154 WBW262154:WBY262154 WLS262154:WLU262154 WVO262154:WVQ262154 G327690:I327690 JC327690:JE327690 SY327690:TA327690 ACU327690:ACW327690 AMQ327690:AMS327690 AWM327690:AWO327690 BGI327690:BGK327690 BQE327690:BQG327690 CAA327690:CAC327690 CJW327690:CJY327690 CTS327690:CTU327690 DDO327690:DDQ327690 DNK327690:DNM327690 DXG327690:DXI327690 EHC327690:EHE327690 EQY327690:ERA327690 FAU327690:FAW327690 FKQ327690:FKS327690 FUM327690:FUO327690 GEI327690:GEK327690 GOE327690:GOG327690 GYA327690:GYC327690 HHW327690:HHY327690 HRS327690:HRU327690 IBO327690:IBQ327690 ILK327690:ILM327690 IVG327690:IVI327690 JFC327690:JFE327690 JOY327690:JPA327690 JYU327690:JYW327690 KIQ327690:KIS327690 KSM327690:KSO327690 LCI327690:LCK327690 LME327690:LMG327690 LWA327690:LWC327690 MFW327690:MFY327690 MPS327690:MPU327690 MZO327690:MZQ327690 NJK327690:NJM327690 NTG327690:NTI327690 ODC327690:ODE327690 OMY327690:ONA327690 OWU327690:OWW327690 PGQ327690:PGS327690 PQM327690:PQO327690 QAI327690:QAK327690 QKE327690:QKG327690 QUA327690:QUC327690 RDW327690:RDY327690 RNS327690:RNU327690 RXO327690:RXQ327690 SHK327690:SHM327690 SRG327690:SRI327690 TBC327690:TBE327690 TKY327690:TLA327690 TUU327690:TUW327690 UEQ327690:UES327690 UOM327690:UOO327690 UYI327690:UYK327690 VIE327690:VIG327690 VSA327690:VSC327690 WBW327690:WBY327690 WLS327690:WLU327690 WVO327690:WVQ327690 G393226:I393226 JC393226:JE393226 SY393226:TA393226 ACU393226:ACW393226 AMQ393226:AMS393226 AWM393226:AWO393226 BGI393226:BGK393226 BQE393226:BQG393226 CAA393226:CAC393226 CJW393226:CJY393226 CTS393226:CTU393226 DDO393226:DDQ393226 DNK393226:DNM393226 DXG393226:DXI393226 EHC393226:EHE393226 EQY393226:ERA393226 FAU393226:FAW393226 FKQ393226:FKS393226 FUM393226:FUO393226 GEI393226:GEK393226 GOE393226:GOG393226 GYA393226:GYC393226 HHW393226:HHY393226 HRS393226:HRU393226 IBO393226:IBQ393226 ILK393226:ILM393226 IVG393226:IVI393226 JFC393226:JFE393226 JOY393226:JPA393226 JYU393226:JYW393226 KIQ393226:KIS393226 KSM393226:KSO393226 LCI393226:LCK393226 LME393226:LMG393226 LWA393226:LWC393226 MFW393226:MFY393226 MPS393226:MPU393226 MZO393226:MZQ393226 NJK393226:NJM393226 NTG393226:NTI393226 ODC393226:ODE393226 OMY393226:ONA393226 OWU393226:OWW393226 PGQ393226:PGS393226 PQM393226:PQO393226 QAI393226:QAK393226 QKE393226:QKG393226 QUA393226:QUC393226 RDW393226:RDY393226 RNS393226:RNU393226 RXO393226:RXQ393226 SHK393226:SHM393226 SRG393226:SRI393226 TBC393226:TBE393226 TKY393226:TLA393226 TUU393226:TUW393226 UEQ393226:UES393226 UOM393226:UOO393226 UYI393226:UYK393226 VIE393226:VIG393226 VSA393226:VSC393226 WBW393226:WBY393226 WLS393226:WLU393226 WVO393226:WVQ393226 G458762:I458762 JC458762:JE458762 SY458762:TA458762 ACU458762:ACW458762 AMQ458762:AMS458762 AWM458762:AWO458762 BGI458762:BGK458762 BQE458762:BQG458762 CAA458762:CAC458762 CJW458762:CJY458762 CTS458762:CTU458762 DDO458762:DDQ458762 DNK458762:DNM458762 DXG458762:DXI458762 EHC458762:EHE458762 EQY458762:ERA458762 FAU458762:FAW458762 FKQ458762:FKS458762 FUM458762:FUO458762 GEI458762:GEK458762 GOE458762:GOG458762 GYA458762:GYC458762 HHW458762:HHY458762 HRS458762:HRU458762 IBO458762:IBQ458762 ILK458762:ILM458762 IVG458762:IVI458762 JFC458762:JFE458762 JOY458762:JPA458762 JYU458762:JYW458762 KIQ458762:KIS458762 KSM458762:KSO458762 LCI458762:LCK458762 LME458762:LMG458762 LWA458762:LWC458762 MFW458762:MFY458762 MPS458762:MPU458762 MZO458762:MZQ458762 NJK458762:NJM458762 NTG458762:NTI458762 ODC458762:ODE458762 OMY458762:ONA458762 OWU458762:OWW458762 PGQ458762:PGS458762 PQM458762:PQO458762 QAI458762:QAK458762 QKE458762:QKG458762 QUA458762:QUC458762 RDW458762:RDY458762 RNS458762:RNU458762 RXO458762:RXQ458762 SHK458762:SHM458762 SRG458762:SRI458762 TBC458762:TBE458762 TKY458762:TLA458762 TUU458762:TUW458762 UEQ458762:UES458762 UOM458762:UOO458762 UYI458762:UYK458762 VIE458762:VIG458762 VSA458762:VSC458762 WBW458762:WBY458762 WLS458762:WLU458762 WVO458762:WVQ458762 G524298:I524298 JC524298:JE524298 SY524298:TA524298 ACU524298:ACW524298 AMQ524298:AMS524298 AWM524298:AWO524298 BGI524298:BGK524298 BQE524298:BQG524298 CAA524298:CAC524298 CJW524298:CJY524298 CTS524298:CTU524298 DDO524298:DDQ524298 DNK524298:DNM524298 DXG524298:DXI524298 EHC524298:EHE524298 EQY524298:ERA524298 FAU524298:FAW524298 FKQ524298:FKS524298 FUM524298:FUO524298 GEI524298:GEK524298 GOE524298:GOG524298 GYA524298:GYC524298 HHW524298:HHY524298 HRS524298:HRU524298 IBO524298:IBQ524298 ILK524298:ILM524298 IVG524298:IVI524298 JFC524298:JFE524298 JOY524298:JPA524298 JYU524298:JYW524298 KIQ524298:KIS524298 KSM524298:KSO524298 LCI524298:LCK524298 LME524298:LMG524298 LWA524298:LWC524298 MFW524298:MFY524298 MPS524298:MPU524298 MZO524298:MZQ524298 NJK524298:NJM524298 NTG524298:NTI524298 ODC524298:ODE524298 OMY524298:ONA524298 OWU524298:OWW524298 PGQ524298:PGS524298 PQM524298:PQO524298 QAI524298:QAK524298 QKE524298:QKG524298 QUA524298:QUC524298 RDW524298:RDY524298 RNS524298:RNU524298 RXO524298:RXQ524298 SHK524298:SHM524298 SRG524298:SRI524298 TBC524298:TBE524298 TKY524298:TLA524298 TUU524298:TUW524298 UEQ524298:UES524298 UOM524298:UOO524298 UYI524298:UYK524298 VIE524298:VIG524298 VSA524298:VSC524298 WBW524298:WBY524298 WLS524298:WLU524298 WVO524298:WVQ524298 G589834:I589834 JC589834:JE589834 SY589834:TA589834 ACU589834:ACW589834 AMQ589834:AMS589834 AWM589834:AWO589834 BGI589834:BGK589834 BQE589834:BQG589834 CAA589834:CAC589834 CJW589834:CJY589834 CTS589834:CTU589834 DDO589834:DDQ589834 DNK589834:DNM589834 DXG589834:DXI589834 EHC589834:EHE589834 EQY589834:ERA589834 FAU589834:FAW589834 FKQ589834:FKS589834 FUM589834:FUO589834 GEI589834:GEK589834 GOE589834:GOG589834 GYA589834:GYC589834 HHW589834:HHY589834 HRS589834:HRU589834 IBO589834:IBQ589834 ILK589834:ILM589834 IVG589834:IVI589834 JFC589834:JFE589834 JOY589834:JPA589834 JYU589834:JYW589834 KIQ589834:KIS589834 KSM589834:KSO589834 LCI589834:LCK589834 LME589834:LMG589834 LWA589834:LWC589834 MFW589834:MFY589834 MPS589834:MPU589834 MZO589834:MZQ589834 NJK589834:NJM589834 NTG589834:NTI589834 ODC589834:ODE589834 OMY589834:ONA589834 OWU589834:OWW589834 PGQ589834:PGS589834 PQM589834:PQO589834 QAI589834:QAK589834 QKE589834:QKG589834 QUA589834:QUC589834 RDW589834:RDY589834 RNS589834:RNU589834 RXO589834:RXQ589834 SHK589834:SHM589834 SRG589834:SRI589834 TBC589834:TBE589834 TKY589834:TLA589834 TUU589834:TUW589834 UEQ589834:UES589834 UOM589834:UOO589834 UYI589834:UYK589834 VIE589834:VIG589834 VSA589834:VSC589834 WBW589834:WBY589834 WLS589834:WLU589834 WVO589834:WVQ589834 G655370:I655370 JC655370:JE655370 SY655370:TA655370 ACU655370:ACW655370 AMQ655370:AMS655370 AWM655370:AWO655370 BGI655370:BGK655370 BQE655370:BQG655370 CAA655370:CAC655370 CJW655370:CJY655370 CTS655370:CTU655370 DDO655370:DDQ655370 DNK655370:DNM655370 DXG655370:DXI655370 EHC655370:EHE655370 EQY655370:ERA655370 FAU655370:FAW655370 FKQ655370:FKS655370 FUM655370:FUO655370 GEI655370:GEK655370 GOE655370:GOG655370 GYA655370:GYC655370 HHW655370:HHY655370 HRS655370:HRU655370 IBO655370:IBQ655370 ILK655370:ILM655370 IVG655370:IVI655370 JFC655370:JFE655370 JOY655370:JPA655370 JYU655370:JYW655370 KIQ655370:KIS655370 KSM655370:KSO655370 LCI655370:LCK655370 LME655370:LMG655370 LWA655370:LWC655370 MFW655370:MFY655370 MPS655370:MPU655370 MZO655370:MZQ655370 NJK655370:NJM655370 NTG655370:NTI655370 ODC655370:ODE655370 OMY655370:ONA655370 OWU655370:OWW655370 PGQ655370:PGS655370 PQM655370:PQO655370 QAI655370:QAK655370 QKE655370:QKG655370 QUA655370:QUC655370 RDW655370:RDY655370 RNS655370:RNU655370 RXO655370:RXQ655370 SHK655370:SHM655370 SRG655370:SRI655370 TBC655370:TBE655370 TKY655370:TLA655370 TUU655370:TUW655370 UEQ655370:UES655370 UOM655370:UOO655370 UYI655370:UYK655370 VIE655370:VIG655370 VSA655370:VSC655370 WBW655370:WBY655370 WLS655370:WLU655370 WVO655370:WVQ655370 G720906:I720906 JC720906:JE720906 SY720906:TA720906 ACU720906:ACW720906 AMQ720906:AMS720906 AWM720906:AWO720906 BGI720906:BGK720906 BQE720906:BQG720906 CAA720906:CAC720906 CJW720906:CJY720906 CTS720906:CTU720906 DDO720906:DDQ720906 DNK720906:DNM720906 DXG720906:DXI720906 EHC720906:EHE720906 EQY720906:ERA720906 FAU720906:FAW720906 FKQ720906:FKS720906 FUM720906:FUO720906 GEI720906:GEK720906 GOE720906:GOG720906 GYA720906:GYC720906 HHW720906:HHY720906 HRS720906:HRU720906 IBO720906:IBQ720906 ILK720906:ILM720906 IVG720906:IVI720906 JFC720906:JFE720906 JOY720906:JPA720906 JYU720906:JYW720906 KIQ720906:KIS720906 KSM720906:KSO720906 LCI720906:LCK720906 LME720906:LMG720906 LWA720906:LWC720906 MFW720906:MFY720906 MPS720906:MPU720906 MZO720906:MZQ720906 NJK720906:NJM720906 NTG720906:NTI720906 ODC720906:ODE720906 OMY720906:ONA720906 OWU720906:OWW720906 PGQ720906:PGS720906 PQM720906:PQO720906 QAI720906:QAK720906 QKE720906:QKG720906 QUA720906:QUC720906 RDW720906:RDY720906 RNS720906:RNU720906 RXO720906:RXQ720906 SHK720906:SHM720906 SRG720906:SRI720906 TBC720906:TBE720906 TKY720906:TLA720906 TUU720906:TUW720906 UEQ720906:UES720906 UOM720906:UOO720906 UYI720906:UYK720906 VIE720906:VIG720906 VSA720906:VSC720906 WBW720906:WBY720906 WLS720906:WLU720906 WVO720906:WVQ720906 G786442:I786442 JC786442:JE786442 SY786442:TA786442 ACU786442:ACW786442 AMQ786442:AMS786442 AWM786442:AWO786442 BGI786442:BGK786442 BQE786442:BQG786442 CAA786442:CAC786442 CJW786442:CJY786442 CTS786442:CTU786442 DDO786442:DDQ786442 DNK786442:DNM786442 DXG786442:DXI786442 EHC786442:EHE786442 EQY786442:ERA786442 FAU786442:FAW786442 FKQ786442:FKS786442 FUM786442:FUO786442 GEI786442:GEK786442 GOE786442:GOG786442 GYA786442:GYC786442 HHW786442:HHY786442 HRS786442:HRU786442 IBO786442:IBQ786442 ILK786442:ILM786442 IVG786442:IVI786442 JFC786442:JFE786442 JOY786442:JPA786442 JYU786442:JYW786442 KIQ786442:KIS786442 KSM786442:KSO786442 LCI786442:LCK786442 LME786442:LMG786442 LWA786442:LWC786442 MFW786442:MFY786442 MPS786442:MPU786442 MZO786442:MZQ786442 NJK786442:NJM786442 NTG786442:NTI786442 ODC786442:ODE786442 OMY786442:ONA786442 OWU786442:OWW786442 PGQ786442:PGS786442 PQM786442:PQO786442 QAI786442:QAK786442 QKE786442:QKG786442 QUA786442:QUC786442 RDW786442:RDY786442 RNS786442:RNU786442 RXO786442:RXQ786442 SHK786442:SHM786442 SRG786442:SRI786442 TBC786442:TBE786442 TKY786442:TLA786442 TUU786442:TUW786442 UEQ786442:UES786442 UOM786442:UOO786442 UYI786442:UYK786442 VIE786442:VIG786442 VSA786442:VSC786442 WBW786442:WBY786442 WLS786442:WLU786442 WVO786442:WVQ786442 G851978:I851978 JC851978:JE851978 SY851978:TA851978 ACU851978:ACW851978 AMQ851978:AMS851978 AWM851978:AWO851978 BGI851978:BGK851978 BQE851978:BQG851978 CAA851978:CAC851978 CJW851978:CJY851978 CTS851978:CTU851978 DDO851978:DDQ851978 DNK851978:DNM851978 DXG851978:DXI851978 EHC851978:EHE851978 EQY851978:ERA851978 FAU851978:FAW851978 FKQ851978:FKS851978 FUM851978:FUO851978 GEI851978:GEK851978 GOE851978:GOG851978 GYA851978:GYC851978 HHW851978:HHY851978 HRS851978:HRU851978 IBO851978:IBQ851978 ILK851978:ILM851978 IVG851978:IVI851978 JFC851978:JFE851978 JOY851978:JPA851978 JYU851978:JYW851978 KIQ851978:KIS851978 KSM851978:KSO851978 LCI851978:LCK851978 LME851978:LMG851978 LWA851978:LWC851978 MFW851978:MFY851978 MPS851978:MPU851978 MZO851978:MZQ851978 NJK851978:NJM851978 NTG851978:NTI851978 ODC851978:ODE851978 OMY851978:ONA851978 OWU851978:OWW851978 PGQ851978:PGS851978 PQM851978:PQO851978 QAI851978:QAK851978 QKE851978:QKG851978 QUA851978:QUC851978 RDW851978:RDY851978 RNS851978:RNU851978 RXO851978:RXQ851978 SHK851978:SHM851978 SRG851978:SRI851978 TBC851978:TBE851978 TKY851978:TLA851978 TUU851978:TUW851978 UEQ851978:UES851978 UOM851978:UOO851978 UYI851978:UYK851978 VIE851978:VIG851978 VSA851978:VSC851978 WBW851978:WBY851978 WLS851978:WLU851978 WVO851978:WVQ851978 G917514:I917514 JC917514:JE917514 SY917514:TA917514 ACU917514:ACW917514 AMQ917514:AMS917514 AWM917514:AWO917514 BGI917514:BGK917514 BQE917514:BQG917514 CAA917514:CAC917514 CJW917514:CJY917514 CTS917514:CTU917514 DDO917514:DDQ917514 DNK917514:DNM917514 DXG917514:DXI917514 EHC917514:EHE917514 EQY917514:ERA917514 FAU917514:FAW917514 FKQ917514:FKS917514 FUM917514:FUO917514 GEI917514:GEK917514 GOE917514:GOG917514 GYA917514:GYC917514 HHW917514:HHY917514 HRS917514:HRU917514 IBO917514:IBQ917514 ILK917514:ILM917514 IVG917514:IVI917514 JFC917514:JFE917514 JOY917514:JPA917514 JYU917514:JYW917514 KIQ917514:KIS917514 KSM917514:KSO917514 LCI917514:LCK917514 LME917514:LMG917514 LWA917514:LWC917514 MFW917514:MFY917514 MPS917514:MPU917514 MZO917514:MZQ917514 NJK917514:NJM917514 NTG917514:NTI917514 ODC917514:ODE917514 OMY917514:ONA917514 OWU917514:OWW917514 PGQ917514:PGS917514 PQM917514:PQO917514 QAI917514:QAK917514 QKE917514:QKG917514 QUA917514:QUC917514 RDW917514:RDY917514 RNS917514:RNU917514 RXO917514:RXQ917514 SHK917514:SHM917514 SRG917514:SRI917514 TBC917514:TBE917514 TKY917514:TLA917514 TUU917514:TUW917514 UEQ917514:UES917514 UOM917514:UOO917514 UYI917514:UYK917514 VIE917514:VIG917514 VSA917514:VSC917514 WBW917514:WBY917514 WLS917514:WLU917514 WVO917514:WVQ917514 G983050:I983050 JC983050:JE983050 SY983050:TA983050 ACU983050:ACW983050 AMQ983050:AMS983050 AWM983050:AWO983050 BGI983050:BGK983050 BQE983050:BQG983050 CAA983050:CAC983050 CJW983050:CJY983050 CTS983050:CTU983050 DDO983050:DDQ983050 DNK983050:DNM983050 DXG983050:DXI983050 EHC983050:EHE983050 EQY983050:ERA983050 FAU983050:FAW983050 FKQ983050:FKS983050 FUM983050:FUO983050 GEI983050:GEK983050 GOE983050:GOG983050 GYA983050:GYC983050 HHW983050:HHY983050 HRS983050:HRU983050 IBO983050:IBQ983050 ILK983050:ILM983050 IVG983050:IVI983050 JFC983050:JFE983050 JOY983050:JPA983050 JYU983050:JYW983050 KIQ983050:KIS983050 KSM983050:KSO983050 LCI983050:LCK983050 LME983050:LMG983050 LWA983050:LWC983050 MFW983050:MFY983050 MPS983050:MPU983050 MZO983050:MZQ983050 NJK983050:NJM983050 NTG983050:NTI983050 ODC983050:ODE983050 OMY983050:ONA983050 OWU983050:OWW983050 PGQ983050:PGS983050 PQM983050:PQO983050 QAI983050:QAK983050 QKE983050:QKG983050 QUA983050:QUC983050 RDW983050:RDY983050 RNS983050:RNU983050 RXO983050:RXQ983050 SHK983050:SHM983050 SRG983050:SRI983050 TBC983050:TBE983050 TKY983050:TLA983050 TUU983050:TUW983050 UEQ983050:UES983050 UOM983050:UOO983050 UYI983050:UYK983050 VIE983050:VIG983050 VSA983050:VSC983050 WBW983050:WBY983050 WLS983050:WLU983050 WVO983050:WVQ983050" xr:uid="{00000000-0002-0000-0200-000001000000}">
      <formula1>$A$190:$A$195</formula1>
    </dataValidation>
    <dataValidation type="list" allowBlank="1" showInputMessage="1" showErrorMessage="1" sqref="J6:N8 JF6:JJ8 TB6:TF8 ACX6:ADB8 AMT6:AMX8 AWP6:AWT8 BGL6:BGP8 BQH6:BQL8 CAD6:CAH8 CJZ6:CKD8 CTV6:CTZ8 DDR6:DDV8 DNN6:DNR8 DXJ6:DXN8 EHF6:EHJ8 ERB6:ERF8 FAX6:FBB8 FKT6:FKX8 FUP6:FUT8 GEL6:GEP8 GOH6:GOL8 GYD6:GYH8 HHZ6:HID8 HRV6:HRZ8 IBR6:IBV8 ILN6:ILR8 IVJ6:IVN8 JFF6:JFJ8 JPB6:JPF8 JYX6:JZB8 KIT6:KIX8 KSP6:KST8 LCL6:LCP8 LMH6:LML8 LWD6:LWH8 MFZ6:MGD8 MPV6:MPZ8 MZR6:MZV8 NJN6:NJR8 NTJ6:NTN8 ODF6:ODJ8 ONB6:ONF8 OWX6:OXB8 PGT6:PGX8 PQP6:PQT8 QAL6:QAP8 QKH6:QKL8 QUD6:QUH8 RDZ6:RED8 RNV6:RNZ8 RXR6:RXV8 SHN6:SHR8 SRJ6:SRN8 TBF6:TBJ8 TLB6:TLF8 TUX6:TVB8 UET6:UEX8 UOP6:UOT8 UYL6:UYP8 VIH6:VIL8 VSD6:VSH8 WBZ6:WCD8 WLV6:WLZ8 WVR6:WVV8 J65542:N65544 JF65542:JJ65544 TB65542:TF65544 ACX65542:ADB65544 AMT65542:AMX65544 AWP65542:AWT65544 BGL65542:BGP65544 BQH65542:BQL65544 CAD65542:CAH65544 CJZ65542:CKD65544 CTV65542:CTZ65544 DDR65542:DDV65544 DNN65542:DNR65544 DXJ65542:DXN65544 EHF65542:EHJ65544 ERB65542:ERF65544 FAX65542:FBB65544 FKT65542:FKX65544 FUP65542:FUT65544 GEL65542:GEP65544 GOH65542:GOL65544 GYD65542:GYH65544 HHZ65542:HID65544 HRV65542:HRZ65544 IBR65542:IBV65544 ILN65542:ILR65544 IVJ65542:IVN65544 JFF65542:JFJ65544 JPB65542:JPF65544 JYX65542:JZB65544 KIT65542:KIX65544 KSP65542:KST65544 LCL65542:LCP65544 LMH65542:LML65544 LWD65542:LWH65544 MFZ65542:MGD65544 MPV65542:MPZ65544 MZR65542:MZV65544 NJN65542:NJR65544 NTJ65542:NTN65544 ODF65542:ODJ65544 ONB65542:ONF65544 OWX65542:OXB65544 PGT65542:PGX65544 PQP65542:PQT65544 QAL65542:QAP65544 QKH65542:QKL65544 QUD65542:QUH65544 RDZ65542:RED65544 RNV65542:RNZ65544 RXR65542:RXV65544 SHN65542:SHR65544 SRJ65542:SRN65544 TBF65542:TBJ65544 TLB65542:TLF65544 TUX65542:TVB65544 UET65542:UEX65544 UOP65542:UOT65544 UYL65542:UYP65544 VIH65542:VIL65544 VSD65542:VSH65544 WBZ65542:WCD65544 WLV65542:WLZ65544 WVR65542:WVV65544 J131078:N131080 JF131078:JJ131080 TB131078:TF131080 ACX131078:ADB131080 AMT131078:AMX131080 AWP131078:AWT131080 BGL131078:BGP131080 BQH131078:BQL131080 CAD131078:CAH131080 CJZ131078:CKD131080 CTV131078:CTZ131080 DDR131078:DDV131080 DNN131078:DNR131080 DXJ131078:DXN131080 EHF131078:EHJ131080 ERB131078:ERF131080 FAX131078:FBB131080 FKT131078:FKX131080 FUP131078:FUT131080 GEL131078:GEP131080 GOH131078:GOL131080 GYD131078:GYH131080 HHZ131078:HID131080 HRV131078:HRZ131080 IBR131078:IBV131080 ILN131078:ILR131080 IVJ131078:IVN131080 JFF131078:JFJ131080 JPB131078:JPF131080 JYX131078:JZB131080 KIT131078:KIX131080 KSP131078:KST131080 LCL131078:LCP131080 LMH131078:LML131080 LWD131078:LWH131080 MFZ131078:MGD131080 MPV131078:MPZ131080 MZR131078:MZV131080 NJN131078:NJR131080 NTJ131078:NTN131080 ODF131078:ODJ131080 ONB131078:ONF131080 OWX131078:OXB131080 PGT131078:PGX131080 PQP131078:PQT131080 QAL131078:QAP131080 QKH131078:QKL131080 QUD131078:QUH131080 RDZ131078:RED131080 RNV131078:RNZ131080 RXR131078:RXV131080 SHN131078:SHR131080 SRJ131078:SRN131080 TBF131078:TBJ131080 TLB131078:TLF131080 TUX131078:TVB131080 UET131078:UEX131080 UOP131078:UOT131080 UYL131078:UYP131080 VIH131078:VIL131080 VSD131078:VSH131080 WBZ131078:WCD131080 WLV131078:WLZ131080 WVR131078:WVV131080 J196614:N196616 JF196614:JJ196616 TB196614:TF196616 ACX196614:ADB196616 AMT196614:AMX196616 AWP196614:AWT196616 BGL196614:BGP196616 BQH196614:BQL196616 CAD196614:CAH196616 CJZ196614:CKD196616 CTV196614:CTZ196616 DDR196614:DDV196616 DNN196614:DNR196616 DXJ196614:DXN196616 EHF196614:EHJ196616 ERB196614:ERF196616 FAX196614:FBB196616 FKT196614:FKX196616 FUP196614:FUT196616 GEL196614:GEP196616 GOH196614:GOL196616 GYD196614:GYH196616 HHZ196614:HID196616 HRV196614:HRZ196616 IBR196614:IBV196616 ILN196614:ILR196616 IVJ196614:IVN196616 JFF196614:JFJ196616 JPB196614:JPF196616 JYX196614:JZB196616 KIT196614:KIX196616 KSP196614:KST196616 LCL196614:LCP196616 LMH196614:LML196616 LWD196614:LWH196616 MFZ196614:MGD196616 MPV196614:MPZ196616 MZR196614:MZV196616 NJN196614:NJR196616 NTJ196614:NTN196616 ODF196614:ODJ196616 ONB196614:ONF196616 OWX196614:OXB196616 PGT196614:PGX196616 PQP196614:PQT196616 QAL196614:QAP196616 QKH196614:QKL196616 QUD196614:QUH196616 RDZ196614:RED196616 RNV196614:RNZ196616 RXR196614:RXV196616 SHN196614:SHR196616 SRJ196614:SRN196616 TBF196614:TBJ196616 TLB196614:TLF196616 TUX196614:TVB196616 UET196614:UEX196616 UOP196614:UOT196616 UYL196614:UYP196616 VIH196614:VIL196616 VSD196614:VSH196616 WBZ196614:WCD196616 WLV196614:WLZ196616 WVR196614:WVV196616 J262150:N262152 JF262150:JJ262152 TB262150:TF262152 ACX262150:ADB262152 AMT262150:AMX262152 AWP262150:AWT262152 BGL262150:BGP262152 BQH262150:BQL262152 CAD262150:CAH262152 CJZ262150:CKD262152 CTV262150:CTZ262152 DDR262150:DDV262152 DNN262150:DNR262152 DXJ262150:DXN262152 EHF262150:EHJ262152 ERB262150:ERF262152 FAX262150:FBB262152 FKT262150:FKX262152 FUP262150:FUT262152 GEL262150:GEP262152 GOH262150:GOL262152 GYD262150:GYH262152 HHZ262150:HID262152 HRV262150:HRZ262152 IBR262150:IBV262152 ILN262150:ILR262152 IVJ262150:IVN262152 JFF262150:JFJ262152 JPB262150:JPF262152 JYX262150:JZB262152 KIT262150:KIX262152 KSP262150:KST262152 LCL262150:LCP262152 LMH262150:LML262152 LWD262150:LWH262152 MFZ262150:MGD262152 MPV262150:MPZ262152 MZR262150:MZV262152 NJN262150:NJR262152 NTJ262150:NTN262152 ODF262150:ODJ262152 ONB262150:ONF262152 OWX262150:OXB262152 PGT262150:PGX262152 PQP262150:PQT262152 QAL262150:QAP262152 QKH262150:QKL262152 QUD262150:QUH262152 RDZ262150:RED262152 RNV262150:RNZ262152 RXR262150:RXV262152 SHN262150:SHR262152 SRJ262150:SRN262152 TBF262150:TBJ262152 TLB262150:TLF262152 TUX262150:TVB262152 UET262150:UEX262152 UOP262150:UOT262152 UYL262150:UYP262152 VIH262150:VIL262152 VSD262150:VSH262152 WBZ262150:WCD262152 WLV262150:WLZ262152 WVR262150:WVV262152 J327686:N327688 JF327686:JJ327688 TB327686:TF327688 ACX327686:ADB327688 AMT327686:AMX327688 AWP327686:AWT327688 BGL327686:BGP327688 BQH327686:BQL327688 CAD327686:CAH327688 CJZ327686:CKD327688 CTV327686:CTZ327688 DDR327686:DDV327688 DNN327686:DNR327688 DXJ327686:DXN327688 EHF327686:EHJ327688 ERB327686:ERF327688 FAX327686:FBB327688 FKT327686:FKX327688 FUP327686:FUT327688 GEL327686:GEP327688 GOH327686:GOL327688 GYD327686:GYH327688 HHZ327686:HID327688 HRV327686:HRZ327688 IBR327686:IBV327688 ILN327686:ILR327688 IVJ327686:IVN327688 JFF327686:JFJ327688 JPB327686:JPF327688 JYX327686:JZB327688 KIT327686:KIX327688 KSP327686:KST327688 LCL327686:LCP327688 LMH327686:LML327688 LWD327686:LWH327688 MFZ327686:MGD327688 MPV327686:MPZ327688 MZR327686:MZV327688 NJN327686:NJR327688 NTJ327686:NTN327688 ODF327686:ODJ327688 ONB327686:ONF327688 OWX327686:OXB327688 PGT327686:PGX327688 PQP327686:PQT327688 QAL327686:QAP327688 QKH327686:QKL327688 QUD327686:QUH327688 RDZ327686:RED327688 RNV327686:RNZ327688 RXR327686:RXV327688 SHN327686:SHR327688 SRJ327686:SRN327688 TBF327686:TBJ327688 TLB327686:TLF327688 TUX327686:TVB327688 UET327686:UEX327688 UOP327686:UOT327688 UYL327686:UYP327688 VIH327686:VIL327688 VSD327686:VSH327688 WBZ327686:WCD327688 WLV327686:WLZ327688 WVR327686:WVV327688 J393222:N393224 JF393222:JJ393224 TB393222:TF393224 ACX393222:ADB393224 AMT393222:AMX393224 AWP393222:AWT393224 BGL393222:BGP393224 BQH393222:BQL393224 CAD393222:CAH393224 CJZ393222:CKD393224 CTV393222:CTZ393224 DDR393222:DDV393224 DNN393222:DNR393224 DXJ393222:DXN393224 EHF393222:EHJ393224 ERB393222:ERF393224 FAX393222:FBB393224 FKT393222:FKX393224 FUP393222:FUT393224 GEL393222:GEP393224 GOH393222:GOL393224 GYD393222:GYH393224 HHZ393222:HID393224 HRV393222:HRZ393224 IBR393222:IBV393224 ILN393222:ILR393224 IVJ393222:IVN393224 JFF393222:JFJ393224 JPB393222:JPF393224 JYX393222:JZB393224 KIT393222:KIX393224 KSP393222:KST393224 LCL393222:LCP393224 LMH393222:LML393224 LWD393222:LWH393224 MFZ393222:MGD393224 MPV393222:MPZ393224 MZR393222:MZV393224 NJN393222:NJR393224 NTJ393222:NTN393224 ODF393222:ODJ393224 ONB393222:ONF393224 OWX393222:OXB393224 PGT393222:PGX393224 PQP393222:PQT393224 QAL393222:QAP393224 QKH393222:QKL393224 QUD393222:QUH393224 RDZ393222:RED393224 RNV393222:RNZ393224 RXR393222:RXV393224 SHN393222:SHR393224 SRJ393222:SRN393224 TBF393222:TBJ393224 TLB393222:TLF393224 TUX393222:TVB393224 UET393222:UEX393224 UOP393222:UOT393224 UYL393222:UYP393224 VIH393222:VIL393224 VSD393222:VSH393224 WBZ393222:WCD393224 WLV393222:WLZ393224 WVR393222:WVV393224 J458758:N458760 JF458758:JJ458760 TB458758:TF458760 ACX458758:ADB458760 AMT458758:AMX458760 AWP458758:AWT458760 BGL458758:BGP458760 BQH458758:BQL458760 CAD458758:CAH458760 CJZ458758:CKD458760 CTV458758:CTZ458760 DDR458758:DDV458760 DNN458758:DNR458760 DXJ458758:DXN458760 EHF458758:EHJ458760 ERB458758:ERF458760 FAX458758:FBB458760 FKT458758:FKX458760 FUP458758:FUT458760 GEL458758:GEP458760 GOH458758:GOL458760 GYD458758:GYH458760 HHZ458758:HID458760 HRV458758:HRZ458760 IBR458758:IBV458760 ILN458758:ILR458760 IVJ458758:IVN458760 JFF458758:JFJ458760 JPB458758:JPF458760 JYX458758:JZB458760 KIT458758:KIX458760 KSP458758:KST458760 LCL458758:LCP458760 LMH458758:LML458760 LWD458758:LWH458760 MFZ458758:MGD458760 MPV458758:MPZ458760 MZR458758:MZV458760 NJN458758:NJR458760 NTJ458758:NTN458760 ODF458758:ODJ458760 ONB458758:ONF458760 OWX458758:OXB458760 PGT458758:PGX458760 PQP458758:PQT458760 QAL458758:QAP458760 QKH458758:QKL458760 QUD458758:QUH458760 RDZ458758:RED458760 RNV458758:RNZ458760 RXR458758:RXV458760 SHN458758:SHR458760 SRJ458758:SRN458760 TBF458758:TBJ458760 TLB458758:TLF458760 TUX458758:TVB458760 UET458758:UEX458760 UOP458758:UOT458760 UYL458758:UYP458760 VIH458758:VIL458760 VSD458758:VSH458760 WBZ458758:WCD458760 WLV458758:WLZ458760 WVR458758:WVV458760 J524294:N524296 JF524294:JJ524296 TB524294:TF524296 ACX524294:ADB524296 AMT524294:AMX524296 AWP524294:AWT524296 BGL524294:BGP524296 BQH524294:BQL524296 CAD524294:CAH524296 CJZ524294:CKD524296 CTV524294:CTZ524296 DDR524294:DDV524296 DNN524294:DNR524296 DXJ524294:DXN524296 EHF524294:EHJ524296 ERB524294:ERF524296 FAX524294:FBB524296 FKT524294:FKX524296 FUP524294:FUT524296 GEL524294:GEP524296 GOH524294:GOL524296 GYD524294:GYH524296 HHZ524294:HID524296 HRV524294:HRZ524296 IBR524294:IBV524296 ILN524294:ILR524296 IVJ524294:IVN524296 JFF524294:JFJ524296 JPB524294:JPF524296 JYX524294:JZB524296 KIT524294:KIX524296 KSP524294:KST524296 LCL524294:LCP524296 LMH524294:LML524296 LWD524294:LWH524296 MFZ524294:MGD524296 MPV524294:MPZ524296 MZR524294:MZV524296 NJN524294:NJR524296 NTJ524294:NTN524296 ODF524294:ODJ524296 ONB524294:ONF524296 OWX524294:OXB524296 PGT524294:PGX524296 PQP524294:PQT524296 QAL524294:QAP524296 QKH524294:QKL524296 QUD524294:QUH524296 RDZ524294:RED524296 RNV524294:RNZ524296 RXR524294:RXV524296 SHN524294:SHR524296 SRJ524294:SRN524296 TBF524294:TBJ524296 TLB524294:TLF524296 TUX524294:TVB524296 UET524294:UEX524296 UOP524294:UOT524296 UYL524294:UYP524296 VIH524294:VIL524296 VSD524294:VSH524296 WBZ524294:WCD524296 WLV524294:WLZ524296 WVR524294:WVV524296 J589830:N589832 JF589830:JJ589832 TB589830:TF589832 ACX589830:ADB589832 AMT589830:AMX589832 AWP589830:AWT589832 BGL589830:BGP589832 BQH589830:BQL589832 CAD589830:CAH589832 CJZ589830:CKD589832 CTV589830:CTZ589832 DDR589830:DDV589832 DNN589830:DNR589832 DXJ589830:DXN589832 EHF589830:EHJ589832 ERB589830:ERF589832 FAX589830:FBB589832 FKT589830:FKX589832 FUP589830:FUT589832 GEL589830:GEP589832 GOH589830:GOL589832 GYD589830:GYH589832 HHZ589830:HID589832 HRV589830:HRZ589832 IBR589830:IBV589832 ILN589830:ILR589832 IVJ589830:IVN589832 JFF589830:JFJ589832 JPB589830:JPF589832 JYX589830:JZB589832 KIT589830:KIX589832 KSP589830:KST589832 LCL589830:LCP589832 LMH589830:LML589832 LWD589830:LWH589832 MFZ589830:MGD589832 MPV589830:MPZ589832 MZR589830:MZV589832 NJN589830:NJR589832 NTJ589830:NTN589832 ODF589830:ODJ589832 ONB589830:ONF589832 OWX589830:OXB589832 PGT589830:PGX589832 PQP589830:PQT589832 QAL589830:QAP589832 QKH589830:QKL589832 QUD589830:QUH589832 RDZ589830:RED589832 RNV589830:RNZ589832 RXR589830:RXV589832 SHN589830:SHR589832 SRJ589830:SRN589832 TBF589830:TBJ589832 TLB589830:TLF589832 TUX589830:TVB589832 UET589830:UEX589832 UOP589830:UOT589832 UYL589830:UYP589832 VIH589830:VIL589832 VSD589830:VSH589832 WBZ589830:WCD589832 WLV589830:WLZ589832 WVR589830:WVV589832 J655366:N655368 JF655366:JJ655368 TB655366:TF655368 ACX655366:ADB655368 AMT655366:AMX655368 AWP655366:AWT655368 BGL655366:BGP655368 BQH655366:BQL655368 CAD655366:CAH655368 CJZ655366:CKD655368 CTV655366:CTZ655368 DDR655366:DDV655368 DNN655366:DNR655368 DXJ655366:DXN655368 EHF655366:EHJ655368 ERB655366:ERF655368 FAX655366:FBB655368 FKT655366:FKX655368 FUP655366:FUT655368 GEL655366:GEP655368 GOH655366:GOL655368 GYD655366:GYH655368 HHZ655366:HID655368 HRV655366:HRZ655368 IBR655366:IBV655368 ILN655366:ILR655368 IVJ655366:IVN655368 JFF655366:JFJ655368 JPB655366:JPF655368 JYX655366:JZB655368 KIT655366:KIX655368 KSP655366:KST655368 LCL655366:LCP655368 LMH655366:LML655368 LWD655366:LWH655368 MFZ655366:MGD655368 MPV655366:MPZ655368 MZR655366:MZV655368 NJN655366:NJR655368 NTJ655366:NTN655368 ODF655366:ODJ655368 ONB655366:ONF655368 OWX655366:OXB655368 PGT655366:PGX655368 PQP655366:PQT655368 QAL655366:QAP655368 QKH655366:QKL655368 QUD655366:QUH655368 RDZ655366:RED655368 RNV655366:RNZ655368 RXR655366:RXV655368 SHN655366:SHR655368 SRJ655366:SRN655368 TBF655366:TBJ655368 TLB655366:TLF655368 TUX655366:TVB655368 UET655366:UEX655368 UOP655366:UOT655368 UYL655366:UYP655368 VIH655366:VIL655368 VSD655366:VSH655368 WBZ655366:WCD655368 WLV655366:WLZ655368 WVR655366:WVV655368 J720902:N720904 JF720902:JJ720904 TB720902:TF720904 ACX720902:ADB720904 AMT720902:AMX720904 AWP720902:AWT720904 BGL720902:BGP720904 BQH720902:BQL720904 CAD720902:CAH720904 CJZ720902:CKD720904 CTV720902:CTZ720904 DDR720902:DDV720904 DNN720902:DNR720904 DXJ720902:DXN720904 EHF720902:EHJ720904 ERB720902:ERF720904 FAX720902:FBB720904 FKT720902:FKX720904 FUP720902:FUT720904 GEL720902:GEP720904 GOH720902:GOL720904 GYD720902:GYH720904 HHZ720902:HID720904 HRV720902:HRZ720904 IBR720902:IBV720904 ILN720902:ILR720904 IVJ720902:IVN720904 JFF720902:JFJ720904 JPB720902:JPF720904 JYX720902:JZB720904 KIT720902:KIX720904 KSP720902:KST720904 LCL720902:LCP720904 LMH720902:LML720904 LWD720902:LWH720904 MFZ720902:MGD720904 MPV720902:MPZ720904 MZR720902:MZV720904 NJN720902:NJR720904 NTJ720902:NTN720904 ODF720902:ODJ720904 ONB720902:ONF720904 OWX720902:OXB720904 PGT720902:PGX720904 PQP720902:PQT720904 QAL720902:QAP720904 QKH720902:QKL720904 QUD720902:QUH720904 RDZ720902:RED720904 RNV720902:RNZ720904 RXR720902:RXV720904 SHN720902:SHR720904 SRJ720902:SRN720904 TBF720902:TBJ720904 TLB720902:TLF720904 TUX720902:TVB720904 UET720902:UEX720904 UOP720902:UOT720904 UYL720902:UYP720904 VIH720902:VIL720904 VSD720902:VSH720904 WBZ720902:WCD720904 WLV720902:WLZ720904 WVR720902:WVV720904 J786438:N786440 JF786438:JJ786440 TB786438:TF786440 ACX786438:ADB786440 AMT786438:AMX786440 AWP786438:AWT786440 BGL786438:BGP786440 BQH786438:BQL786440 CAD786438:CAH786440 CJZ786438:CKD786440 CTV786438:CTZ786440 DDR786438:DDV786440 DNN786438:DNR786440 DXJ786438:DXN786440 EHF786438:EHJ786440 ERB786438:ERF786440 FAX786438:FBB786440 FKT786438:FKX786440 FUP786438:FUT786440 GEL786438:GEP786440 GOH786438:GOL786440 GYD786438:GYH786440 HHZ786438:HID786440 HRV786438:HRZ786440 IBR786438:IBV786440 ILN786438:ILR786440 IVJ786438:IVN786440 JFF786438:JFJ786440 JPB786438:JPF786440 JYX786438:JZB786440 KIT786438:KIX786440 KSP786438:KST786440 LCL786438:LCP786440 LMH786438:LML786440 LWD786438:LWH786440 MFZ786438:MGD786440 MPV786438:MPZ786440 MZR786438:MZV786440 NJN786438:NJR786440 NTJ786438:NTN786440 ODF786438:ODJ786440 ONB786438:ONF786440 OWX786438:OXB786440 PGT786438:PGX786440 PQP786438:PQT786440 QAL786438:QAP786440 QKH786438:QKL786440 QUD786438:QUH786440 RDZ786438:RED786440 RNV786438:RNZ786440 RXR786438:RXV786440 SHN786438:SHR786440 SRJ786438:SRN786440 TBF786438:TBJ786440 TLB786438:TLF786440 TUX786438:TVB786440 UET786438:UEX786440 UOP786438:UOT786440 UYL786438:UYP786440 VIH786438:VIL786440 VSD786438:VSH786440 WBZ786438:WCD786440 WLV786438:WLZ786440 WVR786438:WVV786440 J851974:N851976 JF851974:JJ851976 TB851974:TF851976 ACX851974:ADB851976 AMT851974:AMX851976 AWP851974:AWT851976 BGL851974:BGP851976 BQH851974:BQL851976 CAD851974:CAH851976 CJZ851974:CKD851976 CTV851974:CTZ851976 DDR851974:DDV851976 DNN851974:DNR851976 DXJ851974:DXN851976 EHF851974:EHJ851976 ERB851974:ERF851976 FAX851974:FBB851976 FKT851974:FKX851976 FUP851974:FUT851976 GEL851974:GEP851976 GOH851974:GOL851976 GYD851974:GYH851976 HHZ851974:HID851976 HRV851974:HRZ851976 IBR851974:IBV851976 ILN851974:ILR851976 IVJ851974:IVN851976 JFF851974:JFJ851976 JPB851974:JPF851976 JYX851974:JZB851976 KIT851974:KIX851976 KSP851974:KST851976 LCL851974:LCP851976 LMH851974:LML851976 LWD851974:LWH851976 MFZ851974:MGD851976 MPV851974:MPZ851976 MZR851974:MZV851976 NJN851974:NJR851976 NTJ851974:NTN851976 ODF851974:ODJ851976 ONB851974:ONF851976 OWX851974:OXB851976 PGT851974:PGX851976 PQP851974:PQT851976 QAL851974:QAP851976 QKH851974:QKL851976 QUD851974:QUH851976 RDZ851974:RED851976 RNV851974:RNZ851976 RXR851974:RXV851976 SHN851974:SHR851976 SRJ851974:SRN851976 TBF851974:TBJ851976 TLB851974:TLF851976 TUX851974:TVB851976 UET851974:UEX851976 UOP851974:UOT851976 UYL851974:UYP851976 VIH851974:VIL851976 VSD851974:VSH851976 WBZ851974:WCD851976 WLV851974:WLZ851976 WVR851974:WVV851976 J917510:N917512 JF917510:JJ917512 TB917510:TF917512 ACX917510:ADB917512 AMT917510:AMX917512 AWP917510:AWT917512 BGL917510:BGP917512 BQH917510:BQL917512 CAD917510:CAH917512 CJZ917510:CKD917512 CTV917510:CTZ917512 DDR917510:DDV917512 DNN917510:DNR917512 DXJ917510:DXN917512 EHF917510:EHJ917512 ERB917510:ERF917512 FAX917510:FBB917512 FKT917510:FKX917512 FUP917510:FUT917512 GEL917510:GEP917512 GOH917510:GOL917512 GYD917510:GYH917512 HHZ917510:HID917512 HRV917510:HRZ917512 IBR917510:IBV917512 ILN917510:ILR917512 IVJ917510:IVN917512 JFF917510:JFJ917512 JPB917510:JPF917512 JYX917510:JZB917512 KIT917510:KIX917512 KSP917510:KST917512 LCL917510:LCP917512 LMH917510:LML917512 LWD917510:LWH917512 MFZ917510:MGD917512 MPV917510:MPZ917512 MZR917510:MZV917512 NJN917510:NJR917512 NTJ917510:NTN917512 ODF917510:ODJ917512 ONB917510:ONF917512 OWX917510:OXB917512 PGT917510:PGX917512 PQP917510:PQT917512 QAL917510:QAP917512 QKH917510:QKL917512 QUD917510:QUH917512 RDZ917510:RED917512 RNV917510:RNZ917512 RXR917510:RXV917512 SHN917510:SHR917512 SRJ917510:SRN917512 TBF917510:TBJ917512 TLB917510:TLF917512 TUX917510:TVB917512 UET917510:UEX917512 UOP917510:UOT917512 UYL917510:UYP917512 VIH917510:VIL917512 VSD917510:VSH917512 WBZ917510:WCD917512 WLV917510:WLZ917512 WVR917510:WVV917512 J983046:N983048 JF983046:JJ983048 TB983046:TF983048 ACX983046:ADB983048 AMT983046:AMX983048 AWP983046:AWT983048 BGL983046:BGP983048 BQH983046:BQL983048 CAD983046:CAH983048 CJZ983046:CKD983048 CTV983046:CTZ983048 DDR983046:DDV983048 DNN983046:DNR983048 DXJ983046:DXN983048 EHF983046:EHJ983048 ERB983046:ERF983048 FAX983046:FBB983048 FKT983046:FKX983048 FUP983046:FUT983048 GEL983046:GEP983048 GOH983046:GOL983048 GYD983046:GYH983048 HHZ983046:HID983048 HRV983046:HRZ983048 IBR983046:IBV983048 ILN983046:ILR983048 IVJ983046:IVN983048 JFF983046:JFJ983048 JPB983046:JPF983048 JYX983046:JZB983048 KIT983046:KIX983048 KSP983046:KST983048 LCL983046:LCP983048 LMH983046:LML983048 LWD983046:LWH983048 MFZ983046:MGD983048 MPV983046:MPZ983048 MZR983046:MZV983048 NJN983046:NJR983048 NTJ983046:NTN983048 ODF983046:ODJ983048 ONB983046:ONF983048 OWX983046:OXB983048 PGT983046:PGX983048 PQP983046:PQT983048 QAL983046:QAP983048 QKH983046:QKL983048 QUD983046:QUH983048 RDZ983046:RED983048 RNV983046:RNZ983048 RXR983046:RXV983048 SHN983046:SHR983048 SRJ983046:SRN983048 TBF983046:TBJ983048 TLB983046:TLF983048 TUX983046:TVB983048 UET983046:UEX983048 UOP983046:UOT983048 UYL983046:UYP983048 VIH983046:VIL983048 VSD983046:VSH983048 WBZ983046:WCD983048 WLV983046:WLZ983048 WVR983046:WVV983048 J10:N10 JF10:JJ10 TB10:TF10 ACX10:ADB10 AMT10:AMX10 AWP10:AWT10 BGL10:BGP10 BQH10:BQL10 CAD10:CAH10 CJZ10:CKD10 CTV10:CTZ10 DDR10:DDV10 DNN10:DNR10 DXJ10:DXN10 EHF10:EHJ10 ERB10:ERF10 FAX10:FBB10 FKT10:FKX10 FUP10:FUT10 GEL10:GEP10 GOH10:GOL10 GYD10:GYH10 HHZ10:HID10 HRV10:HRZ10 IBR10:IBV10 ILN10:ILR10 IVJ10:IVN10 JFF10:JFJ10 JPB10:JPF10 JYX10:JZB10 KIT10:KIX10 KSP10:KST10 LCL10:LCP10 LMH10:LML10 LWD10:LWH10 MFZ10:MGD10 MPV10:MPZ10 MZR10:MZV10 NJN10:NJR10 NTJ10:NTN10 ODF10:ODJ10 ONB10:ONF10 OWX10:OXB10 PGT10:PGX10 PQP10:PQT10 QAL10:QAP10 QKH10:QKL10 QUD10:QUH10 RDZ10:RED10 RNV10:RNZ10 RXR10:RXV10 SHN10:SHR10 SRJ10:SRN10 TBF10:TBJ10 TLB10:TLF10 TUX10:TVB10 UET10:UEX10 UOP10:UOT10 UYL10:UYP10 VIH10:VIL10 VSD10:VSH10 WBZ10:WCD10 WLV10:WLZ10 WVR10:WVV10 J65546:N65546 JF65546:JJ65546 TB65546:TF65546 ACX65546:ADB65546 AMT65546:AMX65546 AWP65546:AWT65546 BGL65546:BGP65546 BQH65546:BQL65546 CAD65546:CAH65546 CJZ65546:CKD65546 CTV65546:CTZ65546 DDR65546:DDV65546 DNN65546:DNR65546 DXJ65546:DXN65546 EHF65546:EHJ65546 ERB65546:ERF65546 FAX65546:FBB65546 FKT65546:FKX65546 FUP65546:FUT65546 GEL65546:GEP65546 GOH65546:GOL65546 GYD65546:GYH65546 HHZ65546:HID65546 HRV65546:HRZ65546 IBR65546:IBV65546 ILN65546:ILR65546 IVJ65546:IVN65546 JFF65546:JFJ65546 JPB65546:JPF65546 JYX65546:JZB65546 KIT65546:KIX65546 KSP65546:KST65546 LCL65546:LCP65546 LMH65546:LML65546 LWD65546:LWH65546 MFZ65546:MGD65546 MPV65546:MPZ65546 MZR65546:MZV65546 NJN65546:NJR65546 NTJ65546:NTN65546 ODF65546:ODJ65546 ONB65546:ONF65546 OWX65546:OXB65546 PGT65546:PGX65546 PQP65546:PQT65546 QAL65546:QAP65546 QKH65546:QKL65546 QUD65546:QUH65546 RDZ65546:RED65546 RNV65546:RNZ65546 RXR65546:RXV65546 SHN65546:SHR65546 SRJ65546:SRN65546 TBF65546:TBJ65546 TLB65546:TLF65546 TUX65546:TVB65546 UET65546:UEX65546 UOP65546:UOT65546 UYL65546:UYP65546 VIH65546:VIL65546 VSD65546:VSH65546 WBZ65546:WCD65546 WLV65546:WLZ65546 WVR65546:WVV65546 J131082:N131082 JF131082:JJ131082 TB131082:TF131082 ACX131082:ADB131082 AMT131082:AMX131082 AWP131082:AWT131082 BGL131082:BGP131082 BQH131082:BQL131082 CAD131082:CAH131082 CJZ131082:CKD131082 CTV131082:CTZ131082 DDR131082:DDV131082 DNN131082:DNR131082 DXJ131082:DXN131082 EHF131082:EHJ131082 ERB131082:ERF131082 FAX131082:FBB131082 FKT131082:FKX131082 FUP131082:FUT131082 GEL131082:GEP131082 GOH131082:GOL131082 GYD131082:GYH131082 HHZ131082:HID131082 HRV131082:HRZ131082 IBR131082:IBV131082 ILN131082:ILR131082 IVJ131082:IVN131082 JFF131082:JFJ131082 JPB131082:JPF131082 JYX131082:JZB131082 KIT131082:KIX131082 KSP131082:KST131082 LCL131082:LCP131082 LMH131082:LML131082 LWD131082:LWH131082 MFZ131082:MGD131082 MPV131082:MPZ131082 MZR131082:MZV131082 NJN131082:NJR131082 NTJ131082:NTN131082 ODF131082:ODJ131082 ONB131082:ONF131082 OWX131082:OXB131082 PGT131082:PGX131082 PQP131082:PQT131082 QAL131082:QAP131082 QKH131082:QKL131082 QUD131082:QUH131082 RDZ131082:RED131082 RNV131082:RNZ131082 RXR131082:RXV131082 SHN131082:SHR131082 SRJ131082:SRN131082 TBF131082:TBJ131082 TLB131082:TLF131082 TUX131082:TVB131082 UET131082:UEX131082 UOP131082:UOT131082 UYL131082:UYP131082 VIH131082:VIL131082 VSD131082:VSH131082 WBZ131082:WCD131082 WLV131082:WLZ131082 WVR131082:WVV131082 J196618:N196618 JF196618:JJ196618 TB196618:TF196618 ACX196618:ADB196618 AMT196618:AMX196618 AWP196618:AWT196618 BGL196618:BGP196618 BQH196618:BQL196618 CAD196618:CAH196618 CJZ196618:CKD196618 CTV196618:CTZ196618 DDR196618:DDV196618 DNN196618:DNR196618 DXJ196618:DXN196618 EHF196618:EHJ196618 ERB196618:ERF196618 FAX196618:FBB196618 FKT196618:FKX196618 FUP196618:FUT196618 GEL196618:GEP196618 GOH196618:GOL196618 GYD196618:GYH196618 HHZ196618:HID196618 HRV196618:HRZ196618 IBR196618:IBV196618 ILN196618:ILR196618 IVJ196618:IVN196618 JFF196618:JFJ196618 JPB196618:JPF196618 JYX196618:JZB196618 KIT196618:KIX196618 KSP196618:KST196618 LCL196618:LCP196618 LMH196618:LML196618 LWD196618:LWH196618 MFZ196618:MGD196618 MPV196618:MPZ196618 MZR196618:MZV196618 NJN196618:NJR196618 NTJ196618:NTN196618 ODF196618:ODJ196618 ONB196618:ONF196618 OWX196618:OXB196618 PGT196618:PGX196618 PQP196618:PQT196618 QAL196618:QAP196618 QKH196618:QKL196618 QUD196618:QUH196618 RDZ196618:RED196618 RNV196618:RNZ196618 RXR196618:RXV196618 SHN196618:SHR196618 SRJ196618:SRN196618 TBF196618:TBJ196618 TLB196618:TLF196618 TUX196618:TVB196618 UET196618:UEX196618 UOP196618:UOT196618 UYL196618:UYP196618 VIH196618:VIL196618 VSD196618:VSH196618 WBZ196618:WCD196618 WLV196618:WLZ196618 WVR196618:WVV196618 J262154:N262154 JF262154:JJ262154 TB262154:TF262154 ACX262154:ADB262154 AMT262154:AMX262154 AWP262154:AWT262154 BGL262154:BGP262154 BQH262154:BQL262154 CAD262154:CAH262154 CJZ262154:CKD262154 CTV262154:CTZ262154 DDR262154:DDV262154 DNN262154:DNR262154 DXJ262154:DXN262154 EHF262154:EHJ262154 ERB262154:ERF262154 FAX262154:FBB262154 FKT262154:FKX262154 FUP262154:FUT262154 GEL262154:GEP262154 GOH262154:GOL262154 GYD262154:GYH262154 HHZ262154:HID262154 HRV262154:HRZ262154 IBR262154:IBV262154 ILN262154:ILR262154 IVJ262154:IVN262154 JFF262154:JFJ262154 JPB262154:JPF262154 JYX262154:JZB262154 KIT262154:KIX262154 KSP262154:KST262154 LCL262154:LCP262154 LMH262154:LML262154 LWD262154:LWH262154 MFZ262154:MGD262154 MPV262154:MPZ262154 MZR262154:MZV262154 NJN262154:NJR262154 NTJ262154:NTN262154 ODF262154:ODJ262154 ONB262154:ONF262154 OWX262154:OXB262154 PGT262154:PGX262154 PQP262154:PQT262154 QAL262154:QAP262154 QKH262154:QKL262154 QUD262154:QUH262154 RDZ262154:RED262154 RNV262154:RNZ262154 RXR262154:RXV262154 SHN262154:SHR262154 SRJ262154:SRN262154 TBF262154:TBJ262154 TLB262154:TLF262154 TUX262154:TVB262154 UET262154:UEX262154 UOP262154:UOT262154 UYL262154:UYP262154 VIH262154:VIL262154 VSD262154:VSH262154 WBZ262154:WCD262154 WLV262154:WLZ262154 WVR262154:WVV262154 J327690:N327690 JF327690:JJ327690 TB327690:TF327690 ACX327690:ADB327690 AMT327690:AMX327690 AWP327690:AWT327690 BGL327690:BGP327690 BQH327690:BQL327690 CAD327690:CAH327690 CJZ327690:CKD327690 CTV327690:CTZ327690 DDR327690:DDV327690 DNN327690:DNR327690 DXJ327690:DXN327690 EHF327690:EHJ327690 ERB327690:ERF327690 FAX327690:FBB327690 FKT327690:FKX327690 FUP327690:FUT327690 GEL327690:GEP327690 GOH327690:GOL327690 GYD327690:GYH327690 HHZ327690:HID327690 HRV327690:HRZ327690 IBR327690:IBV327690 ILN327690:ILR327690 IVJ327690:IVN327690 JFF327690:JFJ327690 JPB327690:JPF327690 JYX327690:JZB327690 KIT327690:KIX327690 KSP327690:KST327690 LCL327690:LCP327690 LMH327690:LML327690 LWD327690:LWH327690 MFZ327690:MGD327690 MPV327690:MPZ327690 MZR327690:MZV327690 NJN327690:NJR327690 NTJ327690:NTN327690 ODF327690:ODJ327690 ONB327690:ONF327690 OWX327690:OXB327690 PGT327690:PGX327690 PQP327690:PQT327690 QAL327690:QAP327690 QKH327690:QKL327690 QUD327690:QUH327690 RDZ327690:RED327690 RNV327690:RNZ327690 RXR327690:RXV327690 SHN327690:SHR327690 SRJ327690:SRN327690 TBF327690:TBJ327690 TLB327690:TLF327690 TUX327690:TVB327690 UET327690:UEX327690 UOP327690:UOT327690 UYL327690:UYP327690 VIH327690:VIL327690 VSD327690:VSH327690 WBZ327690:WCD327690 WLV327690:WLZ327690 WVR327690:WVV327690 J393226:N393226 JF393226:JJ393226 TB393226:TF393226 ACX393226:ADB393226 AMT393226:AMX393226 AWP393226:AWT393226 BGL393226:BGP393226 BQH393226:BQL393226 CAD393226:CAH393226 CJZ393226:CKD393226 CTV393226:CTZ393226 DDR393226:DDV393226 DNN393226:DNR393226 DXJ393226:DXN393226 EHF393226:EHJ393226 ERB393226:ERF393226 FAX393226:FBB393226 FKT393226:FKX393226 FUP393226:FUT393226 GEL393226:GEP393226 GOH393226:GOL393226 GYD393226:GYH393226 HHZ393226:HID393226 HRV393226:HRZ393226 IBR393226:IBV393226 ILN393226:ILR393226 IVJ393226:IVN393226 JFF393226:JFJ393226 JPB393226:JPF393226 JYX393226:JZB393226 KIT393226:KIX393226 KSP393226:KST393226 LCL393226:LCP393226 LMH393226:LML393226 LWD393226:LWH393226 MFZ393226:MGD393226 MPV393226:MPZ393226 MZR393226:MZV393226 NJN393226:NJR393226 NTJ393226:NTN393226 ODF393226:ODJ393226 ONB393226:ONF393226 OWX393226:OXB393226 PGT393226:PGX393226 PQP393226:PQT393226 QAL393226:QAP393226 QKH393226:QKL393226 QUD393226:QUH393226 RDZ393226:RED393226 RNV393226:RNZ393226 RXR393226:RXV393226 SHN393226:SHR393226 SRJ393226:SRN393226 TBF393226:TBJ393226 TLB393226:TLF393226 TUX393226:TVB393226 UET393226:UEX393226 UOP393226:UOT393226 UYL393226:UYP393226 VIH393226:VIL393226 VSD393226:VSH393226 WBZ393226:WCD393226 WLV393226:WLZ393226 WVR393226:WVV393226 J458762:N458762 JF458762:JJ458762 TB458762:TF458762 ACX458762:ADB458762 AMT458762:AMX458762 AWP458762:AWT458762 BGL458762:BGP458762 BQH458762:BQL458762 CAD458762:CAH458762 CJZ458762:CKD458762 CTV458762:CTZ458762 DDR458762:DDV458762 DNN458762:DNR458762 DXJ458762:DXN458762 EHF458762:EHJ458762 ERB458762:ERF458762 FAX458762:FBB458762 FKT458762:FKX458762 FUP458762:FUT458762 GEL458762:GEP458762 GOH458762:GOL458762 GYD458762:GYH458762 HHZ458762:HID458762 HRV458762:HRZ458762 IBR458762:IBV458762 ILN458762:ILR458762 IVJ458762:IVN458762 JFF458762:JFJ458762 JPB458762:JPF458762 JYX458762:JZB458762 KIT458762:KIX458762 KSP458762:KST458762 LCL458762:LCP458762 LMH458762:LML458762 LWD458762:LWH458762 MFZ458762:MGD458762 MPV458762:MPZ458762 MZR458762:MZV458762 NJN458762:NJR458762 NTJ458762:NTN458762 ODF458762:ODJ458762 ONB458762:ONF458762 OWX458762:OXB458762 PGT458762:PGX458762 PQP458762:PQT458762 QAL458762:QAP458762 QKH458762:QKL458762 QUD458762:QUH458762 RDZ458762:RED458762 RNV458762:RNZ458762 RXR458762:RXV458762 SHN458762:SHR458762 SRJ458762:SRN458762 TBF458762:TBJ458762 TLB458762:TLF458762 TUX458762:TVB458762 UET458762:UEX458762 UOP458762:UOT458762 UYL458762:UYP458762 VIH458762:VIL458762 VSD458762:VSH458762 WBZ458762:WCD458762 WLV458762:WLZ458762 WVR458762:WVV458762 J524298:N524298 JF524298:JJ524298 TB524298:TF524298 ACX524298:ADB524298 AMT524298:AMX524298 AWP524298:AWT524298 BGL524298:BGP524298 BQH524298:BQL524298 CAD524298:CAH524298 CJZ524298:CKD524298 CTV524298:CTZ524298 DDR524298:DDV524298 DNN524298:DNR524298 DXJ524298:DXN524298 EHF524298:EHJ524298 ERB524298:ERF524298 FAX524298:FBB524298 FKT524298:FKX524298 FUP524298:FUT524298 GEL524298:GEP524298 GOH524298:GOL524298 GYD524298:GYH524298 HHZ524298:HID524298 HRV524298:HRZ524298 IBR524298:IBV524298 ILN524298:ILR524298 IVJ524298:IVN524298 JFF524298:JFJ524298 JPB524298:JPF524298 JYX524298:JZB524298 KIT524298:KIX524298 KSP524298:KST524298 LCL524298:LCP524298 LMH524298:LML524298 LWD524298:LWH524298 MFZ524298:MGD524298 MPV524298:MPZ524298 MZR524298:MZV524298 NJN524298:NJR524298 NTJ524298:NTN524298 ODF524298:ODJ524298 ONB524298:ONF524298 OWX524298:OXB524298 PGT524298:PGX524298 PQP524298:PQT524298 QAL524298:QAP524298 QKH524298:QKL524298 QUD524298:QUH524298 RDZ524298:RED524298 RNV524298:RNZ524298 RXR524298:RXV524298 SHN524298:SHR524298 SRJ524298:SRN524298 TBF524298:TBJ524298 TLB524298:TLF524298 TUX524298:TVB524298 UET524298:UEX524298 UOP524298:UOT524298 UYL524298:UYP524298 VIH524298:VIL524298 VSD524298:VSH524298 WBZ524298:WCD524298 WLV524298:WLZ524298 WVR524298:WVV524298 J589834:N589834 JF589834:JJ589834 TB589834:TF589834 ACX589834:ADB589834 AMT589834:AMX589834 AWP589834:AWT589834 BGL589834:BGP589834 BQH589834:BQL589834 CAD589834:CAH589834 CJZ589834:CKD589834 CTV589834:CTZ589834 DDR589834:DDV589834 DNN589834:DNR589834 DXJ589834:DXN589834 EHF589834:EHJ589834 ERB589834:ERF589834 FAX589834:FBB589834 FKT589834:FKX589834 FUP589834:FUT589834 GEL589834:GEP589834 GOH589834:GOL589834 GYD589834:GYH589834 HHZ589834:HID589834 HRV589834:HRZ589834 IBR589834:IBV589834 ILN589834:ILR589834 IVJ589834:IVN589834 JFF589834:JFJ589834 JPB589834:JPF589834 JYX589834:JZB589834 KIT589834:KIX589834 KSP589834:KST589834 LCL589834:LCP589834 LMH589834:LML589834 LWD589834:LWH589834 MFZ589834:MGD589834 MPV589834:MPZ589834 MZR589834:MZV589834 NJN589834:NJR589834 NTJ589834:NTN589834 ODF589834:ODJ589834 ONB589834:ONF589834 OWX589834:OXB589834 PGT589834:PGX589834 PQP589834:PQT589834 QAL589834:QAP589834 QKH589834:QKL589834 QUD589834:QUH589834 RDZ589834:RED589834 RNV589834:RNZ589834 RXR589834:RXV589834 SHN589834:SHR589834 SRJ589834:SRN589834 TBF589834:TBJ589834 TLB589834:TLF589834 TUX589834:TVB589834 UET589834:UEX589834 UOP589834:UOT589834 UYL589834:UYP589834 VIH589834:VIL589834 VSD589834:VSH589834 WBZ589834:WCD589834 WLV589834:WLZ589834 WVR589834:WVV589834 J655370:N655370 JF655370:JJ655370 TB655370:TF655370 ACX655370:ADB655370 AMT655370:AMX655370 AWP655370:AWT655370 BGL655370:BGP655370 BQH655370:BQL655370 CAD655370:CAH655370 CJZ655370:CKD655370 CTV655370:CTZ655370 DDR655370:DDV655370 DNN655370:DNR655370 DXJ655370:DXN655370 EHF655370:EHJ655370 ERB655370:ERF655370 FAX655370:FBB655370 FKT655370:FKX655370 FUP655370:FUT655370 GEL655370:GEP655370 GOH655370:GOL655370 GYD655370:GYH655370 HHZ655370:HID655370 HRV655370:HRZ655370 IBR655370:IBV655370 ILN655370:ILR655370 IVJ655370:IVN655370 JFF655370:JFJ655370 JPB655370:JPF655370 JYX655370:JZB655370 KIT655370:KIX655370 KSP655370:KST655370 LCL655370:LCP655370 LMH655370:LML655370 LWD655370:LWH655370 MFZ655370:MGD655370 MPV655370:MPZ655370 MZR655370:MZV655370 NJN655370:NJR655370 NTJ655370:NTN655370 ODF655370:ODJ655370 ONB655370:ONF655370 OWX655370:OXB655370 PGT655370:PGX655370 PQP655370:PQT655370 QAL655370:QAP655370 QKH655370:QKL655370 QUD655370:QUH655370 RDZ655370:RED655370 RNV655370:RNZ655370 RXR655370:RXV655370 SHN655370:SHR655370 SRJ655370:SRN655370 TBF655370:TBJ655370 TLB655370:TLF655370 TUX655370:TVB655370 UET655370:UEX655370 UOP655370:UOT655370 UYL655370:UYP655370 VIH655370:VIL655370 VSD655370:VSH655370 WBZ655370:WCD655370 WLV655370:WLZ655370 WVR655370:WVV655370 J720906:N720906 JF720906:JJ720906 TB720906:TF720906 ACX720906:ADB720906 AMT720906:AMX720906 AWP720906:AWT720906 BGL720906:BGP720906 BQH720906:BQL720906 CAD720906:CAH720906 CJZ720906:CKD720906 CTV720906:CTZ720906 DDR720906:DDV720906 DNN720906:DNR720906 DXJ720906:DXN720906 EHF720906:EHJ720906 ERB720906:ERF720906 FAX720906:FBB720906 FKT720906:FKX720906 FUP720906:FUT720906 GEL720906:GEP720906 GOH720906:GOL720906 GYD720906:GYH720906 HHZ720906:HID720906 HRV720906:HRZ720906 IBR720906:IBV720906 ILN720906:ILR720906 IVJ720906:IVN720906 JFF720906:JFJ720906 JPB720906:JPF720906 JYX720906:JZB720906 KIT720906:KIX720906 KSP720906:KST720906 LCL720906:LCP720906 LMH720906:LML720906 LWD720906:LWH720906 MFZ720906:MGD720906 MPV720906:MPZ720906 MZR720906:MZV720906 NJN720906:NJR720906 NTJ720906:NTN720906 ODF720906:ODJ720906 ONB720906:ONF720906 OWX720906:OXB720906 PGT720906:PGX720906 PQP720906:PQT720906 QAL720906:QAP720906 QKH720906:QKL720906 QUD720906:QUH720906 RDZ720906:RED720906 RNV720906:RNZ720906 RXR720906:RXV720906 SHN720906:SHR720906 SRJ720906:SRN720906 TBF720906:TBJ720906 TLB720906:TLF720906 TUX720906:TVB720906 UET720906:UEX720906 UOP720906:UOT720906 UYL720906:UYP720906 VIH720906:VIL720906 VSD720906:VSH720906 WBZ720906:WCD720906 WLV720906:WLZ720906 WVR720906:WVV720906 J786442:N786442 JF786442:JJ786442 TB786442:TF786442 ACX786442:ADB786442 AMT786442:AMX786442 AWP786442:AWT786442 BGL786442:BGP786442 BQH786442:BQL786442 CAD786442:CAH786442 CJZ786442:CKD786442 CTV786442:CTZ786442 DDR786442:DDV786442 DNN786442:DNR786442 DXJ786442:DXN786442 EHF786442:EHJ786442 ERB786442:ERF786442 FAX786442:FBB786442 FKT786442:FKX786442 FUP786442:FUT786442 GEL786442:GEP786442 GOH786442:GOL786442 GYD786442:GYH786442 HHZ786442:HID786442 HRV786442:HRZ786442 IBR786442:IBV786442 ILN786442:ILR786442 IVJ786442:IVN786442 JFF786442:JFJ786442 JPB786442:JPF786442 JYX786442:JZB786442 KIT786442:KIX786442 KSP786442:KST786442 LCL786442:LCP786442 LMH786442:LML786442 LWD786442:LWH786442 MFZ786442:MGD786442 MPV786442:MPZ786442 MZR786442:MZV786442 NJN786442:NJR786442 NTJ786442:NTN786442 ODF786442:ODJ786442 ONB786442:ONF786442 OWX786442:OXB786442 PGT786442:PGX786442 PQP786442:PQT786442 QAL786442:QAP786442 QKH786442:QKL786442 QUD786442:QUH786442 RDZ786442:RED786442 RNV786442:RNZ786442 RXR786442:RXV786442 SHN786442:SHR786442 SRJ786442:SRN786442 TBF786442:TBJ786442 TLB786442:TLF786442 TUX786442:TVB786442 UET786442:UEX786442 UOP786442:UOT786442 UYL786442:UYP786442 VIH786442:VIL786442 VSD786442:VSH786442 WBZ786442:WCD786442 WLV786442:WLZ786442 WVR786442:WVV786442 J851978:N851978 JF851978:JJ851978 TB851978:TF851978 ACX851978:ADB851978 AMT851978:AMX851978 AWP851978:AWT851978 BGL851978:BGP851978 BQH851978:BQL851978 CAD851978:CAH851978 CJZ851978:CKD851978 CTV851978:CTZ851978 DDR851978:DDV851978 DNN851978:DNR851978 DXJ851978:DXN851978 EHF851978:EHJ851978 ERB851978:ERF851978 FAX851978:FBB851978 FKT851978:FKX851978 FUP851978:FUT851978 GEL851978:GEP851978 GOH851978:GOL851978 GYD851978:GYH851978 HHZ851978:HID851978 HRV851978:HRZ851978 IBR851978:IBV851978 ILN851978:ILR851978 IVJ851978:IVN851978 JFF851978:JFJ851978 JPB851978:JPF851978 JYX851978:JZB851978 KIT851978:KIX851978 KSP851978:KST851978 LCL851978:LCP851978 LMH851978:LML851978 LWD851978:LWH851978 MFZ851978:MGD851978 MPV851978:MPZ851978 MZR851978:MZV851978 NJN851978:NJR851978 NTJ851978:NTN851978 ODF851978:ODJ851978 ONB851978:ONF851978 OWX851978:OXB851978 PGT851978:PGX851978 PQP851978:PQT851978 QAL851978:QAP851978 QKH851978:QKL851978 QUD851978:QUH851978 RDZ851978:RED851978 RNV851978:RNZ851978 RXR851978:RXV851978 SHN851978:SHR851978 SRJ851978:SRN851978 TBF851978:TBJ851978 TLB851978:TLF851978 TUX851978:TVB851978 UET851978:UEX851978 UOP851978:UOT851978 UYL851978:UYP851978 VIH851978:VIL851978 VSD851978:VSH851978 WBZ851978:WCD851978 WLV851978:WLZ851978 WVR851978:WVV851978 J917514:N917514 JF917514:JJ917514 TB917514:TF917514 ACX917514:ADB917514 AMT917514:AMX917514 AWP917514:AWT917514 BGL917514:BGP917514 BQH917514:BQL917514 CAD917514:CAH917514 CJZ917514:CKD917514 CTV917514:CTZ917514 DDR917514:DDV917514 DNN917514:DNR917514 DXJ917514:DXN917514 EHF917514:EHJ917514 ERB917514:ERF917514 FAX917514:FBB917514 FKT917514:FKX917514 FUP917514:FUT917514 GEL917514:GEP917514 GOH917514:GOL917514 GYD917514:GYH917514 HHZ917514:HID917514 HRV917514:HRZ917514 IBR917514:IBV917514 ILN917514:ILR917514 IVJ917514:IVN917514 JFF917514:JFJ917514 JPB917514:JPF917514 JYX917514:JZB917514 KIT917514:KIX917514 KSP917514:KST917514 LCL917514:LCP917514 LMH917514:LML917514 LWD917514:LWH917514 MFZ917514:MGD917514 MPV917514:MPZ917514 MZR917514:MZV917514 NJN917514:NJR917514 NTJ917514:NTN917514 ODF917514:ODJ917514 ONB917514:ONF917514 OWX917514:OXB917514 PGT917514:PGX917514 PQP917514:PQT917514 QAL917514:QAP917514 QKH917514:QKL917514 QUD917514:QUH917514 RDZ917514:RED917514 RNV917514:RNZ917514 RXR917514:RXV917514 SHN917514:SHR917514 SRJ917514:SRN917514 TBF917514:TBJ917514 TLB917514:TLF917514 TUX917514:TVB917514 UET917514:UEX917514 UOP917514:UOT917514 UYL917514:UYP917514 VIH917514:VIL917514 VSD917514:VSH917514 WBZ917514:WCD917514 WLV917514:WLZ917514 WVR917514:WVV917514 J983050:N983050 JF983050:JJ983050 TB983050:TF983050 ACX983050:ADB983050 AMT983050:AMX983050 AWP983050:AWT983050 BGL983050:BGP983050 BQH983050:BQL983050 CAD983050:CAH983050 CJZ983050:CKD983050 CTV983050:CTZ983050 DDR983050:DDV983050 DNN983050:DNR983050 DXJ983050:DXN983050 EHF983050:EHJ983050 ERB983050:ERF983050 FAX983050:FBB983050 FKT983050:FKX983050 FUP983050:FUT983050 GEL983050:GEP983050 GOH983050:GOL983050 GYD983050:GYH983050 HHZ983050:HID983050 HRV983050:HRZ983050 IBR983050:IBV983050 ILN983050:ILR983050 IVJ983050:IVN983050 JFF983050:JFJ983050 JPB983050:JPF983050 JYX983050:JZB983050 KIT983050:KIX983050 KSP983050:KST983050 LCL983050:LCP983050 LMH983050:LML983050 LWD983050:LWH983050 MFZ983050:MGD983050 MPV983050:MPZ983050 MZR983050:MZV983050 NJN983050:NJR983050 NTJ983050:NTN983050 ODF983050:ODJ983050 ONB983050:ONF983050 OWX983050:OXB983050 PGT983050:PGX983050 PQP983050:PQT983050 QAL983050:QAP983050 QKH983050:QKL983050 QUD983050:QUH983050 RDZ983050:RED983050 RNV983050:RNZ983050 RXR983050:RXV983050 SHN983050:SHR983050 SRJ983050:SRN983050 TBF983050:TBJ983050 TLB983050:TLF983050 TUX983050:TVB983050 UET983050:UEX983050 UOP983050:UOT983050 UYL983050:UYP983050 VIH983050:VIL983050 VSD983050:VSH983050 WBZ983050:WCD983050 WLV983050:WLZ983050 WVR983050:WVV983050" xr:uid="{00000000-0002-0000-0200-000002000000}">
      <formula1>$B$190:$B$192</formula1>
    </dataValidation>
    <dataValidation type="list" allowBlank="1" showInputMessage="1" showErrorMessage="1" sqref="O6:P8 JK6:JL8 TG6:TH8 ADC6:ADD8 AMY6:AMZ8 AWU6:AWV8 BGQ6:BGR8 BQM6:BQN8 CAI6:CAJ8 CKE6:CKF8 CUA6:CUB8 DDW6:DDX8 DNS6:DNT8 DXO6:DXP8 EHK6:EHL8 ERG6:ERH8 FBC6:FBD8 FKY6:FKZ8 FUU6:FUV8 GEQ6:GER8 GOM6:GON8 GYI6:GYJ8 HIE6:HIF8 HSA6:HSB8 IBW6:IBX8 ILS6:ILT8 IVO6:IVP8 JFK6:JFL8 JPG6:JPH8 JZC6:JZD8 KIY6:KIZ8 KSU6:KSV8 LCQ6:LCR8 LMM6:LMN8 LWI6:LWJ8 MGE6:MGF8 MQA6:MQB8 MZW6:MZX8 NJS6:NJT8 NTO6:NTP8 ODK6:ODL8 ONG6:ONH8 OXC6:OXD8 PGY6:PGZ8 PQU6:PQV8 QAQ6:QAR8 QKM6:QKN8 QUI6:QUJ8 REE6:REF8 ROA6:ROB8 RXW6:RXX8 SHS6:SHT8 SRO6:SRP8 TBK6:TBL8 TLG6:TLH8 TVC6:TVD8 UEY6:UEZ8 UOU6:UOV8 UYQ6:UYR8 VIM6:VIN8 VSI6:VSJ8 WCE6:WCF8 WMA6:WMB8 WVW6:WVX8 O65542:P65544 JK65542:JL65544 TG65542:TH65544 ADC65542:ADD65544 AMY65542:AMZ65544 AWU65542:AWV65544 BGQ65542:BGR65544 BQM65542:BQN65544 CAI65542:CAJ65544 CKE65542:CKF65544 CUA65542:CUB65544 DDW65542:DDX65544 DNS65542:DNT65544 DXO65542:DXP65544 EHK65542:EHL65544 ERG65542:ERH65544 FBC65542:FBD65544 FKY65542:FKZ65544 FUU65542:FUV65544 GEQ65542:GER65544 GOM65542:GON65544 GYI65542:GYJ65544 HIE65542:HIF65544 HSA65542:HSB65544 IBW65542:IBX65544 ILS65542:ILT65544 IVO65542:IVP65544 JFK65542:JFL65544 JPG65542:JPH65544 JZC65542:JZD65544 KIY65542:KIZ65544 KSU65542:KSV65544 LCQ65542:LCR65544 LMM65542:LMN65544 LWI65542:LWJ65544 MGE65542:MGF65544 MQA65542:MQB65544 MZW65542:MZX65544 NJS65542:NJT65544 NTO65542:NTP65544 ODK65542:ODL65544 ONG65542:ONH65544 OXC65542:OXD65544 PGY65542:PGZ65544 PQU65542:PQV65544 QAQ65542:QAR65544 QKM65542:QKN65544 QUI65542:QUJ65544 REE65542:REF65544 ROA65542:ROB65544 RXW65542:RXX65544 SHS65542:SHT65544 SRO65542:SRP65544 TBK65542:TBL65544 TLG65542:TLH65544 TVC65542:TVD65544 UEY65542:UEZ65544 UOU65542:UOV65544 UYQ65542:UYR65544 VIM65542:VIN65544 VSI65542:VSJ65544 WCE65542:WCF65544 WMA65542:WMB65544 WVW65542:WVX65544 O131078:P131080 JK131078:JL131080 TG131078:TH131080 ADC131078:ADD131080 AMY131078:AMZ131080 AWU131078:AWV131080 BGQ131078:BGR131080 BQM131078:BQN131080 CAI131078:CAJ131080 CKE131078:CKF131080 CUA131078:CUB131080 DDW131078:DDX131080 DNS131078:DNT131080 DXO131078:DXP131080 EHK131078:EHL131080 ERG131078:ERH131080 FBC131078:FBD131080 FKY131078:FKZ131080 FUU131078:FUV131080 GEQ131078:GER131080 GOM131078:GON131080 GYI131078:GYJ131080 HIE131078:HIF131080 HSA131078:HSB131080 IBW131078:IBX131080 ILS131078:ILT131080 IVO131078:IVP131080 JFK131078:JFL131080 JPG131078:JPH131080 JZC131078:JZD131080 KIY131078:KIZ131080 KSU131078:KSV131080 LCQ131078:LCR131080 LMM131078:LMN131080 LWI131078:LWJ131080 MGE131078:MGF131080 MQA131078:MQB131080 MZW131078:MZX131080 NJS131078:NJT131080 NTO131078:NTP131080 ODK131078:ODL131080 ONG131078:ONH131080 OXC131078:OXD131080 PGY131078:PGZ131080 PQU131078:PQV131080 QAQ131078:QAR131080 QKM131078:QKN131080 QUI131078:QUJ131080 REE131078:REF131080 ROA131078:ROB131080 RXW131078:RXX131080 SHS131078:SHT131080 SRO131078:SRP131080 TBK131078:TBL131080 TLG131078:TLH131080 TVC131078:TVD131080 UEY131078:UEZ131080 UOU131078:UOV131080 UYQ131078:UYR131080 VIM131078:VIN131080 VSI131078:VSJ131080 WCE131078:WCF131080 WMA131078:WMB131080 WVW131078:WVX131080 O196614:P196616 JK196614:JL196616 TG196614:TH196616 ADC196614:ADD196616 AMY196614:AMZ196616 AWU196614:AWV196616 BGQ196614:BGR196616 BQM196614:BQN196616 CAI196614:CAJ196616 CKE196614:CKF196616 CUA196614:CUB196616 DDW196614:DDX196616 DNS196614:DNT196616 DXO196614:DXP196616 EHK196614:EHL196616 ERG196614:ERH196616 FBC196614:FBD196616 FKY196614:FKZ196616 FUU196614:FUV196616 GEQ196614:GER196616 GOM196614:GON196616 GYI196614:GYJ196616 HIE196614:HIF196616 HSA196614:HSB196616 IBW196614:IBX196616 ILS196614:ILT196616 IVO196614:IVP196616 JFK196614:JFL196616 JPG196614:JPH196616 JZC196614:JZD196616 KIY196614:KIZ196616 KSU196614:KSV196616 LCQ196614:LCR196616 LMM196614:LMN196616 LWI196614:LWJ196616 MGE196614:MGF196616 MQA196614:MQB196616 MZW196614:MZX196616 NJS196614:NJT196616 NTO196614:NTP196616 ODK196614:ODL196616 ONG196614:ONH196616 OXC196614:OXD196616 PGY196614:PGZ196616 PQU196614:PQV196616 QAQ196614:QAR196616 QKM196614:QKN196616 QUI196614:QUJ196616 REE196614:REF196616 ROA196614:ROB196616 RXW196614:RXX196616 SHS196614:SHT196616 SRO196614:SRP196616 TBK196614:TBL196616 TLG196614:TLH196616 TVC196614:TVD196616 UEY196614:UEZ196616 UOU196614:UOV196616 UYQ196614:UYR196616 VIM196614:VIN196616 VSI196614:VSJ196616 WCE196614:WCF196616 WMA196614:WMB196616 WVW196614:WVX196616 O262150:P262152 JK262150:JL262152 TG262150:TH262152 ADC262150:ADD262152 AMY262150:AMZ262152 AWU262150:AWV262152 BGQ262150:BGR262152 BQM262150:BQN262152 CAI262150:CAJ262152 CKE262150:CKF262152 CUA262150:CUB262152 DDW262150:DDX262152 DNS262150:DNT262152 DXO262150:DXP262152 EHK262150:EHL262152 ERG262150:ERH262152 FBC262150:FBD262152 FKY262150:FKZ262152 FUU262150:FUV262152 GEQ262150:GER262152 GOM262150:GON262152 GYI262150:GYJ262152 HIE262150:HIF262152 HSA262150:HSB262152 IBW262150:IBX262152 ILS262150:ILT262152 IVO262150:IVP262152 JFK262150:JFL262152 JPG262150:JPH262152 JZC262150:JZD262152 KIY262150:KIZ262152 KSU262150:KSV262152 LCQ262150:LCR262152 LMM262150:LMN262152 LWI262150:LWJ262152 MGE262150:MGF262152 MQA262150:MQB262152 MZW262150:MZX262152 NJS262150:NJT262152 NTO262150:NTP262152 ODK262150:ODL262152 ONG262150:ONH262152 OXC262150:OXD262152 PGY262150:PGZ262152 PQU262150:PQV262152 QAQ262150:QAR262152 QKM262150:QKN262152 QUI262150:QUJ262152 REE262150:REF262152 ROA262150:ROB262152 RXW262150:RXX262152 SHS262150:SHT262152 SRO262150:SRP262152 TBK262150:TBL262152 TLG262150:TLH262152 TVC262150:TVD262152 UEY262150:UEZ262152 UOU262150:UOV262152 UYQ262150:UYR262152 VIM262150:VIN262152 VSI262150:VSJ262152 WCE262150:WCF262152 WMA262150:WMB262152 WVW262150:WVX262152 O327686:P327688 JK327686:JL327688 TG327686:TH327688 ADC327686:ADD327688 AMY327686:AMZ327688 AWU327686:AWV327688 BGQ327686:BGR327688 BQM327686:BQN327688 CAI327686:CAJ327688 CKE327686:CKF327688 CUA327686:CUB327688 DDW327686:DDX327688 DNS327686:DNT327688 DXO327686:DXP327688 EHK327686:EHL327688 ERG327686:ERH327688 FBC327686:FBD327688 FKY327686:FKZ327688 FUU327686:FUV327688 GEQ327686:GER327688 GOM327686:GON327688 GYI327686:GYJ327688 HIE327686:HIF327688 HSA327686:HSB327688 IBW327686:IBX327688 ILS327686:ILT327688 IVO327686:IVP327688 JFK327686:JFL327688 JPG327686:JPH327688 JZC327686:JZD327688 KIY327686:KIZ327688 KSU327686:KSV327688 LCQ327686:LCR327688 LMM327686:LMN327688 LWI327686:LWJ327688 MGE327686:MGF327688 MQA327686:MQB327688 MZW327686:MZX327688 NJS327686:NJT327688 NTO327686:NTP327688 ODK327686:ODL327688 ONG327686:ONH327688 OXC327686:OXD327688 PGY327686:PGZ327688 PQU327686:PQV327688 QAQ327686:QAR327688 QKM327686:QKN327688 QUI327686:QUJ327688 REE327686:REF327688 ROA327686:ROB327688 RXW327686:RXX327688 SHS327686:SHT327688 SRO327686:SRP327688 TBK327686:TBL327688 TLG327686:TLH327688 TVC327686:TVD327688 UEY327686:UEZ327688 UOU327686:UOV327688 UYQ327686:UYR327688 VIM327686:VIN327688 VSI327686:VSJ327688 WCE327686:WCF327688 WMA327686:WMB327688 WVW327686:WVX327688 O393222:P393224 JK393222:JL393224 TG393222:TH393224 ADC393222:ADD393224 AMY393222:AMZ393224 AWU393222:AWV393224 BGQ393222:BGR393224 BQM393222:BQN393224 CAI393222:CAJ393224 CKE393222:CKF393224 CUA393222:CUB393224 DDW393222:DDX393224 DNS393222:DNT393224 DXO393222:DXP393224 EHK393222:EHL393224 ERG393222:ERH393224 FBC393222:FBD393224 FKY393222:FKZ393224 FUU393222:FUV393224 GEQ393222:GER393224 GOM393222:GON393224 GYI393222:GYJ393224 HIE393222:HIF393224 HSA393222:HSB393224 IBW393222:IBX393224 ILS393222:ILT393224 IVO393222:IVP393224 JFK393222:JFL393224 JPG393222:JPH393224 JZC393222:JZD393224 KIY393222:KIZ393224 KSU393222:KSV393224 LCQ393222:LCR393224 LMM393222:LMN393224 LWI393222:LWJ393224 MGE393222:MGF393224 MQA393222:MQB393224 MZW393222:MZX393224 NJS393222:NJT393224 NTO393222:NTP393224 ODK393222:ODL393224 ONG393222:ONH393224 OXC393222:OXD393224 PGY393222:PGZ393224 PQU393222:PQV393224 QAQ393222:QAR393224 QKM393222:QKN393224 QUI393222:QUJ393224 REE393222:REF393224 ROA393222:ROB393224 RXW393222:RXX393224 SHS393222:SHT393224 SRO393222:SRP393224 TBK393222:TBL393224 TLG393222:TLH393224 TVC393222:TVD393224 UEY393222:UEZ393224 UOU393222:UOV393224 UYQ393222:UYR393224 VIM393222:VIN393224 VSI393222:VSJ393224 WCE393222:WCF393224 WMA393222:WMB393224 WVW393222:WVX393224 O458758:P458760 JK458758:JL458760 TG458758:TH458760 ADC458758:ADD458760 AMY458758:AMZ458760 AWU458758:AWV458760 BGQ458758:BGR458760 BQM458758:BQN458760 CAI458758:CAJ458760 CKE458758:CKF458760 CUA458758:CUB458760 DDW458758:DDX458760 DNS458758:DNT458760 DXO458758:DXP458760 EHK458758:EHL458760 ERG458758:ERH458760 FBC458758:FBD458760 FKY458758:FKZ458760 FUU458758:FUV458760 GEQ458758:GER458760 GOM458758:GON458760 GYI458758:GYJ458760 HIE458758:HIF458760 HSA458758:HSB458760 IBW458758:IBX458760 ILS458758:ILT458760 IVO458758:IVP458760 JFK458758:JFL458760 JPG458758:JPH458760 JZC458758:JZD458760 KIY458758:KIZ458760 KSU458758:KSV458760 LCQ458758:LCR458760 LMM458758:LMN458760 LWI458758:LWJ458760 MGE458758:MGF458760 MQA458758:MQB458760 MZW458758:MZX458760 NJS458758:NJT458760 NTO458758:NTP458760 ODK458758:ODL458760 ONG458758:ONH458760 OXC458758:OXD458760 PGY458758:PGZ458760 PQU458758:PQV458760 QAQ458758:QAR458760 QKM458758:QKN458760 QUI458758:QUJ458760 REE458758:REF458760 ROA458758:ROB458760 RXW458758:RXX458760 SHS458758:SHT458760 SRO458758:SRP458760 TBK458758:TBL458760 TLG458758:TLH458760 TVC458758:TVD458760 UEY458758:UEZ458760 UOU458758:UOV458760 UYQ458758:UYR458760 VIM458758:VIN458760 VSI458758:VSJ458760 WCE458758:WCF458760 WMA458758:WMB458760 WVW458758:WVX458760 O524294:P524296 JK524294:JL524296 TG524294:TH524296 ADC524294:ADD524296 AMY524294:AMZ524296 AWU524294:AWV524296 BGQ524294:BGR524296 BQM524294:BQN524296 CAI524294:CAJ524296 CKE524294:CKF524296 CUA524294:CUB524296 DDW524294:DDX524296 DNS524294:DNT524296 DXO524294:DXP524296 EHK524294:EHL524296 ERG524294:ERH524296 FBC524294:FBD524296 FKY524294:FKZ524296 FUU524294:FUV524296 GEQ524294:GER524296 GOM524294:GON524296 GYI524294:GYJ524296 HIE524294:HIF524296 HSA524294:HSB524296 IBW524294:IBX524296 ILS524294:ILT524296 IVO524294:IVP524296 JFK524294:JFL524296 JPG524294:JPH524296 JZC524294:JZD524296 KIY524294:KIZ524296 KSU524294:KSV524296 LCQ524294:LCR524296 LMM524294:LMN524296 LWI524294:LWJ524296 MGE524294:MGF524296 MQA524294:MQB524296 MZW524294:MZX524296 NJS524294:NJT524296 NTO524294:NTP524296 ODK524294:ODL524296 ONG524294:ONH524296 OXC524294:OXD524296 PGY524294:PGZ524296 PQU524294:PQV524296 QAQ524294:QAR524296 QKM524294:QKN524296 QUI524294:QUJ524296 REE524294:REF524296 ROA524294:ROB524296 RXW524294:RXX524296 SHS524294:SHT524296 SRO524294:SRP524296 TBK524294:TBL524296 TLG524294:TLH524296 TVC524294:TVD524296 UEY524294:UEZ524296 UOU524294:UOV524296 UYQ524294:UYR524296 VIM524294:VIN524296 VSI524294:VSJ524296 WCE524294:WCF524296 WMA524294:WMB524296 WVW524294:WVX524296 O589830:P589832 JK589830:JL589832 TG589830:TH589832 ADC589830:ADD589832 AMY589830:AMZ589832 AWU589830:AWV589832 BGQ589830:BGR589832 BQM589830:BQN589832 CAI589830:CAJ589832 CKE589830:CKF589832 CUA589830:CUB589832 DDW589830:DDX589832 DNS589830:DNT589832 DXO589830:DXP589832 EHK589830:EHL589832 ERG589830:ERH589832 FBC589830:FBD589832 FKY589830:FKZ589832 FUU589830:FUV589832 GEQ589830:GER589832 GOM589830:GON589832 GYI589830:GYJ589832 HIE589830:HIF589832 HSA589830:HSB589832 IBW589830:IBX589832 ILS589830:ILT589832 IVO589830:IVP589832 JFK589830:JFL589832 JPG589830:JPH589832 JZC589830:JZD589832 KIY589830:KIZ589832 KSU589830:KSV589832 LCQ589830:LCR589832 LMM589830:LMN589832 LWI589830:LWJ589832 MGE589830:MGF589832 MQA589830:MQB589832 MZW589830:MZX589832 NJS589830:NJT589832 NTO589830:NTP589832 ODK589830:ODL589832 ONG589830:ONH589832 OXC589830:OXD589832 PGY589830:PGZ589832 PQU589830:PQV589832 QAQ589830:QAR589832 QKM589830:QKN589832 QUI589830:QUJ589832 REE589830:REF589832 ROA589830:ROB589832 RXW589830:RXX589832 SHS589830:SHT589832 SRO589830:SRP589832 TBK589830:TBL589832 TLG589830:TLH589832 TVC589830:TVD589832 UEY589830:UEZ589832 UOU589830:UOV589832 UYQ589830:UYR589832 VIM589830:VIN589832 VSI589830:VSJ589832 WCE589830:WCF589832 WMA589830:WMB589832 WVW589830:WVX589832 O655366:P655368 JK655366:JL655368 TG655366:TH655368 ADC655366:ADD655368 AMY655366:AMZ655368 AWU655366:AWV655368 BGQ655366:BGR655368 BQM655366:BQN655368 CAI655366:CAJ655368 CKE655366:CKF655368 CUA655366:CUB655368 DDW655366:DDX655368 DNS655366:DNT655368 DXO655366:DXP655368 EHK655366:EHL655368 ERG655366:ERH655368 FBC655366:FBD655368 FKY655366:FKZ655368 FUU655366:FUV655368 GEQ655366:GER655368 GOM655366:GON655368 GYI655366:GYJ655368 HIE655366:HIF655368 HSA655366:HSB655368 IBW655366:IBX655368 ILS655366:ILT655368 IVO655366:IVP655368 JFK655366:JFL655368 JPG655366:JPH655368 JZC655366:JZD655368 KIY655366:KIZ655368 KSU655366:KSV655368 LCQ655366:LCR655368 LMM655366:LMN655368 LWI655366:LWJ655368 MGE655366:MGF655368 MQA655366:MQB655368 MZW655366:MZX655368 NJS655366:NJT655368 NTO655366:NTP655368 ODK655366:ODL655368 ONG655366:ONH655368 OXC655366:OXD655368 PGY655366:PGZ655368 PQU655366:PQV655368 QAQ655366:QAR655368 QKM655366:QKN655368 QUI655366:QUJ655368 REE655366:REF655368 ROA655366:ROB655368 RXW655366:RXX655368 SHS655366:SHT655368 SRO655366:SRP655368 TBK655366:TBL655368 TLG655366:TLH655368 TVC655366:TVD655368 UEY655366:UEZ655368 UOU655366:UOV655368 UYQ655366:UYR655368 VIM655366:VIN655368 VSI655366:VSJ655368 WCE655366:WCF655368 WMA655366:WMB655368 WVW655366:WVX655368 O720902:P720904 JK720902:JL720904 TG720902:TH720904 ADC720902:ADD720904 AMY720902:AMZ720904 AWU720902:AWV720904 BGQ720902:BGR720904 BQM720902:BQN720904 CAI720902:CAJ720904 CKE720902:CKF720904 CUA720902:CUB720904 DDW720902:DDX720904 DNS720902:DNT720904 DXO720902:DXP720904 EHK720902:EHL720904 ERG720902:ERH720904 FBC720902:FBD720904 FKY720902:FKZ720904 FUU720902:FUV720904 GEQ720902:GER720904 GOM720902:GON720904 GYI720902:GYJ720904 HIE720902:HIF720904 HSA720902:HSB720904 IBW720902:IBX720904 ILS720902:ILT720904 IVO720902:IVP720904 JFK720902:JFL720904 JPG720902:JPH720904 JZC720902:JZD720904 KIY720902:KIZ720904 KSU720902:KSV720904 LCQ720902:LCR720904 LMM720902:LMN720904 LWI720902:LWJ720904 MGE720902:MGF720904 MQA720902:MQB720904 MZW720902:MZX720904 NJS720902:NJT720904 NTO720902:NTP720904 ODK720902:ODL720904 ONG720902:ONH720904 OXC720902:OXD720904 PGY720902:PGZ720904 PQU720902:PQV720904 QAQ720902:QAR720904 QKM720902:QKN720904 QUI720902:QUJ720904 REE720902:REF720904 ROA720902:ROB720904 RXW720902:RXX720904 SHS720902:SHT720904 SRO720902:SRP720904 TBK720902:TBL720904 TLG720902:TLH720904 TVC720902:TVD720904 UEY720902:UEZ720904 UOU720902:UOV720904 UYQ720902:UYR720904 VIM720902:VIN720904 VSI720902:VSJ720904 WCE720902:WCF720904 WMA720902:WMB720904 WVW720902:WVX720904 O786438:P786440 JK786438:JL786440 TG786438:TH786440 ADC786438:ADD786440 AMY786438:AMZ786440 AWU786438:AWV786440 BGQ786438:BGR786440 BQM786438:BQN786440 CAI786438:CAJ786440 CKE786438:CKF786440 CUA786438:CUB786440 DDW786438:DDX786440 DNS786438:DNT786440 DXO786438:DXP786440 EHK786438:EHL786440 ERG786438:ERH786440 FBC786438:FBD786440 FKY786438:FKZ786440 FUU786438:FUV786440 GEQ786438:GER786440 GOM786438:GON786440 GYI786438:GYJ786440 HIE786438:HIF786440 HSA786438:HSB786440 IBW786438:IBX786440 ILS786438:ILT786440 IVO786438:IVP786440 JFK786438:JFL786440 JPG786438:JPH786440 JZC786438:JZD786440 KIY786438:KIZ786440 KSU786438:KSV786440 LCQ786438:LCR786440 LMM786438:LMN786440 LWI786438:LWJ786440 MGE786438:MGF786440 MQA786438:MQB786440 MZW786438:MZX786440 NJS786438:NJT786440 NTO786438:NTP786440 ODK786438:ODL786440 ONG786438:ONH786440 OXC786438:OXD786440 PGY786438:PGZ786440 PQU786438:PQV786440 QAQ786438:QAR786440 QKM786438:QKN786440 QUI786438:QUJ786440 REE786438:REF786440 ROA786438:ROB786440 RXW786438:RXX786440 SHS786438:SHT786440 SRO786438:SRP786440 TBK786438:TBL786440 TLG786438:TLH786440 TVC786438:TVD786440 UEY786438:UEZ786440 UOU786438:UOV786440 UYQ786438:UYR786440 VIM786438:VIN786440 VSI786438:VSJ786440 WCE786438:WCF786440 WMA786438:WMB786440 WVW786438:WVX786440 O851974:P851976 JK851974:JL851976 TG851974:TH851976 ADC851974:ADD851976 AMY851974:AMZ851976 AWU851974:AWV851976 BGQ851974:BGR851976 BQM851974:BQN851976 CAI851974:CAJ851976 CKE851974:CKF851976 CUA851974:CUB851976 DDW851974:DDX851976 DNS851974:DNT851976 DXO851974:DXP851976 EHK851974:EHL851976 ERG851974:ERH851976 FBC851974:FBD851976 FKY851974:FKZ851976 FUU851974:FUV851976 GEQ851974:GER851976 GOM851974:GON851976 GYI851974:GYJ851976 HIE851974:HIF851976 HSA851974:HSB851976 IBW851974:IBX851976 ILS851974:ILT851976 IVO851974:IVP851976 JFK851974:JFL851976 JPG851974:JPH851976 JZC851974:JZD851976 KIY851974:KIZ851976 KSU851974:KSV851976 LCQ851974:LCR851976 LMM851974:LMN851976 LWI851974:LWJ851976 MGE851974:MGF851976 MQA851974:MQB851976 MZW851974:MZX851976 NJS851974:NJT851976 NTO851974:NTP851976 ODK851974:ODL851976 ONG851974:ONH851976 OXC851974:OXD851976 PGY851974:PGZ851976 PQU851974:PQV851976 QAQ851974:QAR851976 QKM851974:QKN851976 QUI851974:QUJ851976 REE851974:REF851976 ROA851974:ROB851976 RXW851974:RXX851976 SHS851974:SHT851976 SRO851974:SRP851976 TBK851974:TBL851976 TLG851974:TLH851976 TVC851974:TVD851976 UEY851974:UEZ851976 UOU851974:UOV851976 UYQ851974:UYR851976 VIM851974:VIN851976 VSI851974:VSJ851976 WCE851974:WCF851976 WMA851974:WMB851976 WVW851974:WVX851976 O917510:P917512 JK917510:JL917512 TG917510:TH917512 ADC917510:ADD917512 AMY917510:AMZ917512 AWU917510:AWV917512 BGQ917510:BGR917512 BQM917510:BQN917512 CAI917510:CAJ917512 CKE917510:CKF917512 CUA917510:CUB917512 DDW917510:DDX917512 DNS917510:DNT917512 DXO917510:DXP917512 EHK917510:EHL917512 ERG917510:ERH917512 FBC917510:FBD917512 FKY917510:FKZ917512 FUU917510:FUV917512 GEQ917510:GER917512 GOM917510:GON917512 GYI917510:GYJ917512 HIE917510:HIF917512 HSA917510:HSB917512 IBW917510:IBX917512 ILS917510:ILT917512 IVO917510:IVP917512 JFK917510:JFL917512 JPG917510:JPH917512 JZC917510:JZD917512 KIY917510:KIZ917512 KSU917510:KSV917512 LCQ917510:LCR917512 LMM917510:LMN917512 LWI917510:LWJ917512 MGE917510:MGF917512 MQA917510:MQB917512 MZW917510:MZX917512 NJS917510:NJT917512 NTO917510:NTP917512 ODK917510:ODL917512 ONG917510:ONH917512 OXC917510:OXD917512 PGY917510:PGZ917512 PQU917510:PQV917512 QAQ917510:QAR917512 QKM917510:QKN917512 QUI917510:QUJ917512 REE917510:REF917512 ROA917510:ROB917512 RXW917510:RXX917512 SHS917510:SHT917512 SRO917510:SRP917512 TBK917510:TBL917512 TLG917510:TLH917512 TVC917510:TVD917512 UEY917510:UEZ917512 UOU917510:UOV917512 UYQ917510:UYR917512 VIM917510:VIN917512 VSI917510:VSJ917512 WCE917510:WCF917512 WMA917510:WMB917512 WVW917510:WVX917512 O983046:P983048 JK983046:JL983048 TG983046:TH983048 ADC983046:ADD983048 AMY983046:AMZ983048 AWU983046:AWV983048 BGQ983046:BGR983048 BQM983046:BQN983048 CAI983046:CAJ983048 CKE983046:CKF983048 CUA983046:CUB983048 DDW983046:DDX983048 DNS983046:DNT983048 DXO983046:DXP983048 EHK983046:EHL983048 ERG983046:ERH983048 FBC983046:FBD983048 FKY983046:FKZ983048 FUU983046:FUV983048 GEQ983046:GER983048 GOM983046:GON983048 GYI983046:GYJ983048 HIE983046:HIF983048 HSA983046:HSB983048 IBW983046:IBX983048 ILS983046:ILT983048 IVO983046:IVP983048 JFK983046:JFL983048 JPG983046:JPH983048 JZC983046:JZD983048 KIY983046:KIZ983048 KSU983046:KSV983048 LCQ983046:LCR983048 LMM983046:LMN983048 LWI983046:LWJ983048 MGE983046:MGF983048 MQA983046:MQB983048 MZW983046:MZX983048 NJS983046:NJT983048 NTO983046:NTP983048 ODK983046:ODL983048 ONG983046:ONH983048 OXC983046:OXD983048 PGY983046:PGZ983048 PQU983046:PQV983048 QAQ983046:QAR983048 QKM983046:QKN983048 QUI983046:QUJ983048 REE983046:REF983048 ROA983046:ROB983048 RXW983046:RXX983048 SHS983046:SHT983048 SRO983046:SRP983048 TBK983046:TBL983048 TLG983046:TLH983048 TVC983046:TVD983048 UEY983046:UEZ983048 UOU983046:UOV983048 UYQ983046:UYR983048 VIM983046:VIN983048 VSI983046:VSJ983048 WCE983046:WCF983048 WMA983046:WMB983048 WVW983046:WVX983048 O10:P10 JK10:JL10 TG10:TH10 ADC10:ADD10 AMY10:AMZ10 AWU10:AWV10 BGQ10:BGR10 BQM10:BQN10 CAI10:CAJ10 CKE10:CKF10 CUA10:CUB10 DDW10:DDX10 DNS10:DNT10 DXO10:DXP10 EHK10:EHL10 ERG10:ERH10 FBC10:FBD10 FKY10:FKZ10 FUU10:FUV10 GEQ10:GER10 GOM10:GON10 GYI10:GYJ10 HIE10:HIF10 HSA10:HSB10 IBW10:IBX10 ILS10:ILT10 IVO10:IVP10 JFK10:JFL10 JPG10:JPH10 JZC10:JZD10 KIY10:KIZ10 KSU10:KSV10 LCQ10:LCR10 LMM10:LMN10 LWI10:LWJ10 MGE10:MGF10 MQA10:MQB10 MZW10:MZX10 NJS10:NJT10 NTO10:NTP10 ODK10:ODL10 ONG10:ONH10 OXC10:OXD10 PGY10:PGZ10 PQU10:PQV10 QAQ10:QAR10 QKM10:QKN10 QUI10:QUJ10 REE10:REF10 ROA10:ROB10 RXW10:RXX10 SHS10:SHT10 SRO10:SRP10 TBK10:TBL10 TLG10:TLH10 TVC10:TVD10 UEY10:UEZ10 UOU10:UOV10 UYQ10:UYR10 VIM10:VIN10 VSI10:VSJ10 WCE10:WCF10 WMA10:WMB10 WVW10:WVX10 O65546:P65546 JK65546:JL65546 TG65546:TH65546 ADC65546:ADD65546 AMY65546:AMZ65546 AWU65546:AWV65546 BGQ65546:BGR65546 BQM65546:BQN65546 CAI65546:CAJ65546 CKE65546:CKF65546 CUA65546:CUB65546 DDW65546:DDX65546 DNS65546:DNT65546 DXO65546:DXP65546 EHK65546:EHL65546 ERG65546:ERH65546 FBC65546:FBD65546 FKY65546:FKZ65546 FUU65546:FUV65546 GEQ65546:GER65546 GOM65546:GON65546 GYI65546:GYJ65546 HIE65546:HIF65546 HSA65546:HSB65546 IBW65546:IBX65546 ILS65546:ILT65546 IVO65546:IVP65546 JFK65546:JFL65546 JPG65546:JPH65546 JZC65546:JZD65546 KIY65546:KIZ65546 KSU65546:KSV65546 LCQ65546:LCR65546 LMM65546:LMN65546 LWI65546:LWJ65546 MGE65546:MGF65546 MQA65546:MQB65546 MZW65546:MZX65546 NJS65546:NJT65546 NTO65546:NTP65546 ODK65546:ODL65546 ONG65546:ONH65546 OXC65546:OXD65546 PGY65546:PGZ65546 PQU65546:PQV65546 QAQ65546:QAR65546 QKM65546:QKN65546 QUI65546:QUJ65546 REE65546:REF65546 ROA65546:ROB65546 RXW65546:RXX65546 SHS65546:SHT65546 SRO65546:SRP65546 TBK65546:TBL65546 TLG65546:TLH65546 TVC65546:TVD65546 UEY65546:UEZ65546 UOU65546:UOV65546 UYQ65546:UYR65546 VIM65546:VIN65546 VSI65546:VSJ65546 WCE65546:WCF65546 WMA65546:WMB65546 WVW65546:WVX65546 O131082:P131082 JK131082:JL131082 TG131082:TH131082 ADC131082:ADD131082 AMY131082:AMZ131082 AWU131082:AWV131082 BGQ131082:BGR131082 BQM131082:BQN131082 CAI131082:CAJ131082 CKE131082:CKF131082 CUA131082:CUB131082 DDW131082:DDX131082 DNS131082:DNT131082 DXO131082:DXP131082 EHK131082:EHL131082 ERG131082:ERH131082 FBC131082:FBD131082 FKY131082:FKZ131082 FUU131082:FUV131082 GEQ131082:GER131082 GOM131082:GON131082 GYI131082:GYJ131082 HIE131082:HIF131082 HSA131082:HSB131082 IBW131082:IBX131082 ILS131082:ILT131082 IVO131082:IVP131082 JFK131082:JFL131082 JPG131082:JPH131082 JZC131082:JZD131082 KIY131082:KIZ131082 KSU131082:KSV131082 LCQ131082:LCR131082 LMM131082:LMN131082 LWI131082:LWJ131082 MGE131082:MGF131082 MQA131082:MQB131082 MZW131082:MZX131082 NJS131082:NJT131082 NTO131082:NTP131082 ODK131082:ODL131082 ONG131082:ONH131082 OXC131082:OXD131082 PGY131082:PGZ131082 PQU131082:PQV131082 QAQ131082:QAR131082 QKM131082:QKN131082 QUI131082:QUJ131082 REE131082:REF131082 ROA131082:ROB131082 RXW131082:RXX131082 SHS131082:SHT131082 SRO131082:SRP131082 TBK131082:TBL131082 TLG131082:TLH131082 TVC131082:TVD131082 UEY131082:UEZ131082 UOU131082:UOV131082 UYQ131082:UYR131082 VIM131082:VIN131082 VSI131082:VSJ131082 WCE131082:WCF131082 WMA131082:WMB131082 WVW131082:WVX131082 O196618:P196618 JK196618:JL196618 TG196618:TH196618 ADC196618:ADD196618 AMY196618:AMZ196618 AWU196618:AWV196618 BGQ196618:BGR196618 BQM196618:BQN196618 CAI196618:CAJ196618 CKE196618:CKF196618 CUA196618:CUB196618 DDW196618:DDX196618 DNS196618:DNT196618 DXO196618:DXP196618 EHK196618:EHL196618 ERG196618:ERH196618 FBC196618:FBD196618 FKY196618:FKZ196618 FUU196618:FUV196618 GEQ196618:GER196618 GOM196618:GON196618 GYI196618:GYJ196618 HIE196618:HIF196618 HSA196618:HSB196618 IBW196618:IBX196618 ILS196618:ILT196618 IVO196618:IVP196618 JFK196618:JFL196618 JPG196618:JPH196618 JZC196618:JZD196618 KIY196618:KIZ196618 KSU196618:KSV196618 LCQ196618:LCR196618 LMM196618:LMN196618 LWI196618:LWJ196618 MGE196618:MGF196618 MQA196618:MQB196618 MZW196618:MZX196618 NJS196618:NJT196618 NTO196618:NTP196618 ODK196618:ODL196618 ONG196618:ONH196618 OXC196618:OXD196618 PGY196618:PGZ196618 PQU196618:PQV196618 QAQ196618:QAR196618 QKM196618:QKN196618 QUI196618:QUJ196618 REE196618:REF196618 ROA196618:ROB196618 RXW196618:RXX196618 SHS196618:SHT196618 SRO196618:SRP196618 TBK196618:TBL196618 TLG196618:TLH196618 TVC196618:TVD196618 UEY196618:UEZ196618 UOU196618:UOV196618 UYQ196618:UYR196618 VIM196618:VIN196618 VSI196618:VSJ196618 WCE196618:WCF196618 WMA196618:WMB196618 WVW196618:WVX196618 O262154:P262154 JK262154:JL262154 TG262154:TH262154 ADC262154:ADD262154 AMY262154:AMZ262154 AWU262154:AWV262154 BGQ262154:BGR262154 BQM262154:BQN262154 CAI262154:CAJ262154 CKE262154:CKF262154 CUA262154:CUB262154 DDW262154:DDX262154 DNS262154:DNT262154 DXO262154:DXP262154 EHK262154:EHL262154 ERG262154:ERH262154 FBC262154:FBD262154 FKY262154:FKZ262154 FUU262154:FUV262154 GEQ262154:GER262154 GOM262154:GON262154 GYI262154:GYJ262154 HIE262154:HIF262154 HSA262154:HSB262154 IBW262154:IBX262154 ILS262154:ILT262154 IVO262154:IVP262154 JFK262154:JFL262154 JPG262154:JPH262154 JZC262154:JZD262154 KIY262154:KIZ262154 KSU262154:KSV262154 LCQ262154:LCR262154 LMM262154:LMN262154 LWI262154:LWJ262154 MGE262154:MGF262154 MQA262154:MQB262154 MZW262154:MZX262154 NJS262154:NJT262154 NTO262154:NTP262154 ODK262154:ODL262154 ONG262154:ONH262154 OXC262154:OXD262154 PGY262154:PGZ262154 PQU262154:PQV262154 QAQ262154:QAR262154 QKM262154:QKN262154 QUI262154:QUJ262154 REE262154:REF262154 ROA262154:ROB262154 RXW262154:RXX262154 SHS262154:SHT262154 SRO262154:SRP262154 TBK262154:TBL262154 TLG262154:TLH262154 TVC262154:TVD262154 UEY262154:UEZ262154 UOU262154:UOV262154 UYQ262154:UYR262154 VIM262154:VIN262154 VSI262154:VSJ262154 WCE262154:WCF262154 WMA262154:WMB262154 WVW262154:WVX262154 O327690:P327690 JK327690:JL327690 TG327690:TH327690 ADC327690:ADD327690 AMY327690:AMZ327690 AWU327690:AWV327690 BGQ327690:BGR327690 BQM327690:BQN327690 CAI327690:CAJ327690 CKE327690:CKF327690 CUA327690:CUB327690 DDW327690:DDX327690 DNS327690:DNT327690 DXO327690:DXP327690 EHK327690:EHL327690 ERG327690:ERH327690 FBC327690:FBD327690 FKY327690:FKZ327690 FUU327690:FUV327690 GEQ327690:GER327690 GOM327690:GON327690 GYI327690:GYJ327690 HIE327690:HIF327690 HSA327690:HSB327690 IBW327690:IBX327690 ILS327690:ILT327690 IVO327690:IVP327690 JFK327690:JFL327690 JPG327690:JPH327690 JZC327690:JZD327690 KIY327690:KIZ327690 KSU327690:KSV327690 LCQ327690:LCR327690 LMM327690:LMN327690 LWI327690:LWJ327690 MGE327690:MGF327690 MQA327690:MQB327690 MZW327690:MZX327690 NJS327690:NJT327690 NTO327690:NTP327690 ODK327690:ODL327690 ONG327690:ONH327690 OXC327690:OXD327690 PGY327690:PGZ327690 PQU327690:PQV327690 QAQ327690:QAR327690 QKM327690:QKN327690 QUI327690:QUJ327690 REE327690:REF327690 ROA327690:ROB327690 RXW327690:RXX327690 SHS327690:SHT327690 SRO327690:SRP327690 TBK327690:TBL327690 TLG327690:TLH327690 TVC327690:TVD327690 UEY327690:UEZ327690 UOU327690:UOV327690 UYQ327690:UYR327690 VIM327690:VIN327690 VSI327690:VSJ327690 WCE327690:WCF327690 WMA327690:WMB327690 WVW327690:WVX327690 O393226:P393226 JK393226:JL393226 TG393226:TH393226 ADC393226:ADD393226 AMY393226:AMZ393226 AWU393226:AWV393226 BGQ393226:BGR393226 BQM393226:BQN393226 CAI393226:CAJ393226 CKE393226:CKF393226 CUA393226:CUB393226 DDW393226:DDX393226 DNS393226:DNT393226 DXO393226:DXP393226 EHK393226:EHL393226 ERG393226:ERH393226 FBC393226:FBD393226 FKY393226:FKZ393226 FUU393226:FUV393226 GEQ393226:GER393226 GOM393226:GON393226 GYI393226:GYJ393226 HIE393226:HIF393226 HSA393226:HSB393226 IBW393226:IBX393226 ILS393226:ILT393226 IVO393226:IVP393226 JFK393226:JFL393226 JPG393226:JPH393226 JZC393226:JZD393226 KIY393226:KIZ393226 KSU393226:KSV393226 LCQ393226:LCR393226 LMM393226:LMN393226 LWI393226:LWJ393226 MGE393226:MGF393226 MQA393226:MQB393226 MZW393226:MZX393226 NJS393226:NJT393226 NTO393226:NTP393226 ODK393226:ODL393226 ONG393226:ONH393226 OXC393226:OXD393226 PGY393226:PGZ393226 PQU393226:PQV393226 QAQ393226:QAR393226 QKM393226:QKN393226 QUI393226:QUJ393226 REE393226:REF393226 ROA393226:ROB393226 RXW393226:RXX393226 SHS393226:SHT393226 SRO393226:SRP393226 TBK393226:TBL393226 TLG393226:TLH393226 TVC393226:TVD393226 UEY393226:UEZ393226 UOU393226:UOV393226 UYQ393226:UYR393226 VIM393226:VIN393226 VSI393226:VSJ393226 WCE393226:WCF393226 WMA393226:WMB393226 WVW393226:WVX393226 O458762:P458762 JK458762:JL458762 TG458762:TH458762 ADC458762:ADD458762 AMY458762:AMZ458762 AWU458762:AWV458762 BGQ458762:BGR458762 BQM458762:BQN458762 CAI458762:CAJ458762 CKE458762:CKF458762 CUA458762:CUB458762 DDW458762:DDX458762 DNS458762:DNT458762 DXO458762:DXP458762 EHK458762:EHL458762 ERG458762:ERH458762 FBC458762:FBD458762 FKY458762:FKZ458762 FUU458762:FUV458762 GEQ458762:GER458762 GOM458762:GON458762 GYI458762:GYJ458762 HIE458762:HIF458762 HSA458762:HSB458762 IBW458762:IBX458762 ILS458762:ILT458762 IVO458762:IVP458762 JFK458762:JFL458762 JPG458762:JPH458762 JZC458762:JZD458762 KIY458762:KIZ458762 KSU458762:KSV458762 LCQ458762:LCR458762 LMM458762:LMN458762 LWI458762:LWJ458762 MGE458762:MGF458762 MQA458762:MQB458762 MZW458762:MZX458762 NJS458762:NJT458762 NTO458762:NTP458762 ODK458762:ODL458762 ONG458762:ONH458762 OXC458762:OXD458762 PGY458762:PGZ458762 PQU458762:PQV458762 QAQ458762:QAR458762 QKM458762:QKN458762 QUI458762:QUJ458762 REE458762:REF458762 ROA458762:ROB458762 RXW458762:RXX458762 SHS458762:SHT458762 SRO458762:SRP458762 TBK458762:TBL458762 TLG458762:TLH458762 TVC458762:TVD458762 UEY458762:UEZ458762 UOU458762:UOV458762 UYQ458762:UYR458762 VIM458762:VIN458762 VSI458762:VSJ458762 WCE458762:WCF458762 WMA458762:WMB458762 WVW458762:WVX458762 O524298:P524298 JK524298:JL524298 TG524298:TH524298 ADC524298:ADD524298 AMY524298:AMZ524298 AWU524298:AWV524298 BGQ524298:BGR524298 BQM524298:BQN524298 CAI524298:CAJ524298 CKE524298:CKF524298 CUA524298:CUB524298 DDW524298:DDX524298 DNS524298:DNT524298 DXO524298:DXP524298 EHK524298:EHL524298 ERG524298:ERH524298 FBC524298:FBD524298 FKY524298:FKZ524298 FUU524298:FUV524298 GEQ524298:GER524298 GOM524298:GON524298 GYI524298:GYJ524298 HIE524298:HIF524298 HSA524298:HSB524298 IBW524298:IBX524298 ILS524298:ILT524298 IVO524298:IVP524298 JFK524298:JFL524298 JPG524298:JPH524298 JZC524298:JZD524298 KIY524298:KIZ524298 KSU524298:KSV524298 LCQ524298:LCR524298 LMM524298:LMN524298 LWI524298:LWJ524298 MGE524298:MGF524298 MQA524298:MQB524298 MZW524298:MZX524298 NJS524298:NJT524298 NTO524298:NTP524298 ODK524298:ODL524298 ONG524298:ONH524298 OXC524298:OXD524298 PGY524298:PGZ524298 PQU524298:PQV524298 QAQ524298:QAR524298 QKM524298:QKN524298 QUI524298:QUJ524298 REE524298:REF524298 ROA524298:ROB524298 RXW524298:RXX524298 SHS524298:SHT524298 SRO524298:SRP524298 TBK524298:TBL524298 TLG524298:TLH524298 TVC524298:TVD524298 UEY524298:UEZ524298 UOU524298:UOV524298 UYQ524298:UYR524298 VIM524298:VIN524298 VSI524298:VSJ524298 WCE524298:WCF524298 WMA524298:WMB524298 WVW524298:WVX524298 O589834:P589834 JK589834:JL589834 TG589834:TH589834 ADC589834:ADD589834 AMY589834:AMZ589834 AWU589834:AWV589834 BGQ589834:BGR589834 BQM589834:BQN589834 CAI589834:CAJ589834 CKE589834:CKF589834 CUA589834:CUB589834 DDW589834:DDX589834 DNS589834:DNT589834 DXO589834:DXP589834 EHK589834:EHL589834 ERG589834:ERH589834 FBC589834:FBD589834 FKY589834:FKZ589834 FUU589834:FUV589834 GEQ589834:GER589834 GOM589834:GON589834 GYI589834:GYJ589834 HIE589834:HIF589834 HSA589834:HSB589834 IBW589834:IBX589834 ILS589834:ILT589834 IVO589834:IVP589834 JFK589834:JFL589834 JPG589834:JPH589834 JZC589834:JZD589834 KIY589834:KIZ589834 KSU589834:KSV589834 LCQ589834:LCR589834 LMM589834:LMN589834 LWI589834:LWJ589834 MGE589834:MGF589834 MQA589834:MQB589834 MZW589834:MZX589834 NJS589834:NJT589834 NTO589834:NTP589834 ODK589834:ODL589834 ONG589834:ONH589834 OXC589834:OXD589834 PGY589834:PGZ589834 PQU589834:PQV589834 QAQ589834:QAR589834 QKM589834:QKN589834 QUI589834:QUJ589834 REE589834:REF589834 ROA589834:ROB589834 RXW589834:RXX589834 SHS589834:SHT589834 SRO589834:SRP589834 TBK589834:TBL589834 TLG589834:TLH589834 TVC589834:TVD589834 UEY589834:UEZ589834 UOU589834:UOV589834 UYQ589834:UYR589834 VIM589834:VIN589834 VSI589834:VSJ589834 WCE589834:WCF589834 WMA589834:WMB589834 WVW589834:WVX589834 O655370:P655370 JK655370:JL655370 TG655370:TH655370 ADC655370:ADD655370 AMY655370:AMZ655370 AWU655370:AWV655370 BGQ655370:BGR655370 BQM655370:BQN655370 CAI655370:CAJ655370 CKE655370:CKF655370 CUA655370:CUB655370 DDW655370:DDX655370 DNS655370:DNT655370 DXO655370:DXP655370 EHK655370:EHL655370 ERG655370:ERH655370 FBC655370:FBD655370 FKY655370:FKZ655370 FUU655370:FUV655370 GEQ655370:GER655370 GOM655370:GON655370 GYI655370:GYJ655370 HIE655370:HIF655370 HSA655370:HSB655370 IBW655370:IBX655370 ILS655370:ILT655370 IVO655370:IVP655370 JFK655370:JFL655370 JPG655370:JPH655370 JZC655370:JZD655370 KIY655370:KIZ655370 KSU655370:KSV655370 LCQ655370:LCR655370 LMM655370:LMN655370 LWI655370:LWJ655370 MGE655370:MGF655370 MQA655370:MQB655370 MZW655370:MZX655370 NJS655370:NJT655370 NTO655370:NTP655370 ODK655370:ODL655370 ONG655370:ONH655370 OXC655370:OXD655370 PGY655370:PGZ655370 PQU655370:PQV655370 QAQ655370:QAR655370 QKM655370:QKN655370 QUI655370:QUJ655370 REE655370:REF655370 ROA655370:ROB655370 RXW655370:RXX655370 SHS655370:SHT655370 SRO655370:SRP655370 TBK655370:TBL655370 TLG655370:TLH655370 TVC655370:TVD655370 UEY655370:UEZ655370 UOU655370:UOV655370 UYQ655370:UYR655370 VIM655370:VIN655370 VSI655370:VSJ655370 WCE655370:WCF655370 WMA655370:WMB655370 WVW655370:WVX655370 O720906:P720906 JK720906:JL720906 TG720906:TH720906 ADC720906:ADD720906 AMY720906:AMZ720906 AWU720906:AWV720906 BGQ720906:BGR720906 BQM720906:BQN720906 CAI720906:CAJ720906 CKE720906:CKF720906 CUA720906:CUB720906 DDW720906:DDX720906 DNS720906:DNT720906 DXO720906:DXP720906 EHK720906:EHL720906 ERG720906:ERH720906 FBC720906:FBD720906 FKY720906:FKZ720906 FUU720906:FUV720906 GEQ720906:GER720906 GOM720906:GON720906 GYI720906:GYJ720906 HIE720906:HIF720906 HSA720906:HSB720906 IBW720906:IBX720906 ILS720906:ILT720906 IVO720906:IVP720906 JFK720906:JFL720906 JPG720906:JPH720906 JZC720906:JZD720906 KIY720906:KIZ720906 KSU720906:KSV720906 LCQ720906:LCR720906 LMM720906:LMN720906 LWI720906:LWJ720906 MGE720906:MGF720906 MQA720906:MQB720906 MZW720906:MZX720906 NJS720906:NJT720906 NTO720906:NTP720906 ODK720906:ODL720906 ONG720906:ONH720906 OXC720906:OXD720906 PGY720906:PGZ720906 PQU720906:PQV720906 QAQ720906:QAR720906 QKM720906:QKN720906 QUI720906:QUJ720906 REE720906:REF720906 ROA720906:ROB720906 RXW720906:RXX720906 SHS720906:SHT720906 SRO720906:SRP720906 TBK720906:TBL720906 TLG720906:TLH720906 TVC720906:TVD720906 UEY720906:UEZ720906 UOU720906:UOV720906 UYQ720906:UYR720906 VIM720906:VIN720906 VSI720906:VSJ720906 WCE720906:WCF720906 WMA720906:WMB720906 WVW720906:WVX720906 O786442:P786442 JK786442:JL786442 TG786442:TH786442 ADC786442:ADD786442 AMY786442:AMZ786442 AWU786442:AWV786442 BGQ786442:BGR786442 BQM786442:BQN786442 CAI786442:CAJ786442 CKE786442:CKF786442 CUA786442:CUB786442 DDW786442:DDX786442 DNS786442:DNT786442 DXO786442:DXP786442 EHK786442:EHL786442 ERG786442:ERH786442 FBC786442:FBD786442 FKY786442:FKZ786442 FUU786442:FUV786442 GEQ786442:GER786442 GOM786442:GON786442 GYI786442:GYJ786442 HIE786442:HIF786442 HSA786442:HSB786442 IBW786442:IBX786442 ILS786442:ILT786442 IVO786442:IVP786442 JFK786442:JFL786442 JPG786442:JPH786442 JZC786442:JZD786442 KIY786442:KIZ786442 KSU786442:KSV786442 LCQ786442:LCR786442 LMM786442:LMN786442 LWI786442:LWJ786442 MGE786442:MGF786442 MQA786442:MQB786442 MZW786442:MZX786442 NJS786442:NJT786442 NTO786442:NTP786442 ODK786442:ODL786442 ONG786442:ONH786442 OXC786442:OXD786442 PGY786442:PGZ786442 PQU786442:PQV786442 QAQ786442:QAR786442 QKM786442:QKN786442 QUI786442:QUJ786442 REE786442:REF786442 ROA786442:ROB786442 RXW786442:RXX786442 SHS786442:SHT786442 SRO786442:SRP786442 TBK786442:TBL786442 TLG786442:TLH786442 TVC786442:TVD786442 UEY786442:UEZ786442 UOU786442:UOV786442 UYQ786442:UYR786442 VIM786442:VIN786442 VSI786442:VSJ786442 WCE786442:WCF786442 WMA786442:WMB786442 WVW786442:WVX786442 O851978:P851978 JK851978:JL851978 TG851978:TH851978 ADC851978:ADD851978 AMY851978:AMZ851978 AWU851978:AWV851978 BGQ851978:BGR851978 BQM851978:BQN851978 CAI851978:CAJ851978 CKE851978:CKF851978 CUA851978:CUB851978 DDW851978:DDX851978 DNS851978:DNT851978 DXO851978:DXP851978 EHK851978:EHL851978 ERG851978:ERH851978 FBC851978:FBD851978 FKY851978:FKZ851978 FUU851978:FUV851978 GEQ851978:GER851978 GOM851978:GON851978 GYI851978:GYJ851978 HIE851978:HIF851978 HSA851978:HSB851978 IBW851978:IBX851978 ILS851978:ILT851978 IVO851978:IVP851978 JFK851978:JFL851978 JPG851978:JPH851978 JZC851978:JZD851978 KIY851978:KIZ851978 KSU851978:KSV851978 LCQ851978:LCR851978 LMM851978:LMN851978 LWI851978:LWJ851978 MGE851978:MGF851978 MQA851978:MQB851978 MZW851978:MZX851978 NJS851978:NJT851978 NTO851978:NTP851978 ODK851978:ODL851978 ONG851978:ONH851978 OXC851978:OXD851978 PGY851978:PGZ851978 PQU851978:PQV851978 QAQ851978:QAR851978 QKM851978:QKN851978 QUI851978:QUJ851978 REE851978:REF851978 ROA851978:ROB851978 RXW851978:RXX851978 SHS851978:SHT851978 SRO851978:SRP851978 TBK851978:TBL851978 TLG851978:TLH851978 TVC851978:TVD851978 UEY851978:UEZ851978 UOU851978:UOV851978 UYQ851978:UYR851978 VIM851978:VIN851978 VSI851978:VSJ851978 WCE851978:WCF851978 WMA851978:WMB851978 WVW851978:WVX851978 O917514:P917514 JK917514:JL917514 TG917514:TH917514 ADC917514:ADD917514 AMY917514:AMZ917514 AWU917514:AWV917514 BGQ917514:BGR917514 BQM917514:BQN917514 CAI917514:CAJ917514 CKE917514:CKF917514 CUA917514:CUB917514 DDW917514:DDX917514 DNS917514:DNT917514 DXO917514:DXP917514 EHK917514:EHL917514 ERG917514:ERH917514 FBC917514:FBD917514 FKY917514:FKZ917514 FUU917514:FUV917514 GEQ917514:GER917514 GOM917514:GON917514 GYI917514:GYJ917514 HIE917514:HIF917514 HSA917514:HSB917514 IBW917514:IBX917514 ILS917514:ILT917514 IVO917514:IVP917514 JFK917514:JFL917514 JPG917514:JPH917514 JZC917514:JZD917514 KIY917514:KIZ917514 KSU917514:KSV917514 LCQ917514:LCR917514 LMM917514:LMN917514 LWI917514:LWJ917514 MGE917514:MGF917514 MQA917514:MQB917514 MZW917514:MZX917514 NJS917514:NJT917514 NTO917514:NTP917514 ODK917514:ODL917514 ONG917514:ONH917514 OXC917514:OXD917514 PGY917514:PGZ917514 PQU917514:PQV917514 QAQ917514:QAR917514 QKM917514:QKN917514 QUI917514:QUJ917514 REE917514:REF917514 ROA917514:ROB917514 RXW917514:RXX917514 SHS917514:SHT917514 SRO917514:SRP917514 TBK917514:TBL917514 TLG917514:TLH917514 TVC917514:TVD917514 UEY917514:UEZ917514 UOU917514:UOV917514 UYQ917514:UYR917514 VIM917514:VIN917514 VSI917514:VSJ917514 WCE917514:WCF917514 WMA917514:WMB917514 WVW917514:WVX917514 O983050:P983050 JK983050:JL983050 TG983050:TH983050 ADC983050:ADD983050 AMY983050:AMZ983050 AWU983050:AWV983050 BGQ983050:BGR983050 BQM983050:BQN983050 CAI983050:CAJ983050 CKE983050:CKF983050 CUA983050:CUB983050 DDW983050:DDX983050 DNS983050:DNT983050 DXO983050:DXP983050 EHK983050:EHL983050 ERG983050:ERH983050 FBC983050:FBD983050 FKY983050:FKZ983050 FUU983050:FUV983050 GEQ983050:GER983050 GOM983050:GON983050 GYI983050:GYJ983050 HIE983050:HIF983050 HSA983050:HSB983050 IBW983050:IBX983050 ILS983050:ILT983050 IVO983050:IVP983050 JFK983050:JFL983050 JPG983050:JPH983050 JZC983050:JZD983050 KIY983050:KIZ983050 KSU983050:KSV983050 LCQ983050:LCR983050 LMM983050:LMN983050 LWI983050:LWJ983050 MGE983050:MGF983050 MQA983050:MQB983050 MZW983050:MZX983050 NJS983050:NJT983050 NTO983050:NTP983050 ODK983050:ODL983050 ONG983050:ONH983050 OXC983050:OXD983050 PGY983050:PGZ983050 PQU983050:PQV983050 QAQ983050:QAR983050 QKM983050:QKN983050 QUI983050:QUJ983050 REE983050:REF983050 ROA983050:ROB983050 RXW983050:RXX983050 SHS983050:SHT983050 SRO983050:SRP983050 TBK983050:TBL983050 TLG983050:TLH983050 TVC983050:TVD983050 UEY983050:UEZ983050 UOU983050:UOV983050 UYQ983050:UYR983050 VIM983050:VIN983050 VSI983050:VSJ983050 WCE983050:WCF983050 WMA983050:WMB983050 WVW983050:WVX983050" xr:uid="{00000000-0002-0000-0200-000003000000}">
      <formula1>$C$190:$C$196</formula1>
    </dataValidation>
  </dataValidations>
  <printOptions horizontalCentered="1"/>
  <pageMargins left="0.15748031496062992" right="0.15748031496062992" top="0.51181102362204722" bottom="0.27559055118110237" header="0.15748031496062992" footer="0.19685039370078741"/>
  <pageSetup paperSize="9" scale="79" orientation="portrait" r:id="rId1"/>
  <headerFooter>
    <oddHeader>&amp;L&amp;G&amp;C&amp;"Arial Cyr,полужирный"&amp;12ТУРНИР ПО ВИДУ СПОРТА
"ТЕННИС" (0130002611Я)</oddHeader>
  </headerFooter>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4097" r:id="rId5" name="Label 1">
              <controlPr defaultSize="0" print="0" autoFill="0" autoLine="0" autoPict="0">
                <anchor moveWithCells="1" sizeWithCells="1">
                  <from>
                    <xdr:col>7</xdr:col>
                    <xdr:colOff>279400</xdr:colOff>
                    <xdr:row>0</xdr:row>
                    <xdr:rowOff>0</xdr:rowOff>
                  </from>
                  <to>
                    <xdr:col>8</xdr:col>
                    <xdr:colOff>76200</xdr:colOff>
                    <xdr:row>0</xdr:row>
                    <xdr:rowOff>171450</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99CC"/>
    <pageSetUpPr fitToPage="1"/>
  </sheetPr>
  <dimension ref="A1:Q196"/>
  <sheetViews>
    <sheetView showGridLines="0" showZeros="0" zoomScaleNormal="100" workbookViewId="0">
      <selection activeCell="N32" sqref="N32"/>
    </sheetView>
  </sheetViews>
  <sheetFormatPr defaultRowHeight="12.5" x14ac:dyDescent="0.25"/>
  <cols>
    <col min="1" max="1" width="8.81640625" style="162" customWidth="1"/>
    <col min="2" max="2" width="5.7265625" style="162" customWidth="1"/>
    <col min="3" max="3" width="5.7265625" style="114" hidden="1" customWidth="1"/>
    <col min="4" max="4" width="20.7265625" style="162" customWidth="1"/>
    <col min="5" max="5" width="4.7265625" style="162" customWidth="1"/>
    <col min="6" max="6" width="12.7265625" style="162" customWidth="1"/>
    <col min="7" max="7" width="2.453125" style="162" customWidth="1"/>
    <col min="8" max="9" width="10.26953125" style="162" customWidth="1"/>
    <col min="10" max="10" width="2.453125" style="162" customWidth="1"/>
    <col min="11" max="11" width="15.81640625" style="162" customWidth="1"/>
    <col min="12" max="12" width="5.7265625" style="162" customWidth="1"/>
    <col min="13" max="13" width="2.453125" style="162" customWidth="1"/>
    <col min="14" max="14" width="9.81640625" style="162" customWidth="1"/>
    <col min="15" max="15" width="2.453125" style="162" customWidth="1"/>
    <col min="16" max="17" width="7.7265625" style="162" customWidth="1"/>
    <col min="18" max="256" width="9.1796875" style="162"/>
    <col min="257" max="257" width="8.81640625" style="162" customWidth="1"/>
    <col min="258" max="258" width="5.7265625" style="162" customWidth="1"/>
    <col min="259" max="259" width="0" style="162" hidden="1" customWidth="1"/>
    <col min="260" max="260" width="20.7265625" style="162" customWidth="1"/>
    <col min="261" max="261" width="4.7265625" style="162" customWidth="1"/>
    <col min="262" max="262" width="12.7265625" style="162" customWidth="1"/>
    <col min="263" max="263" width="2.453125" style="162" customWidth="1"/>
    <col min="264" max="265" width="10.26953125" style="162" customWidth="1"/>
    <col min="266" max="266" width="2.453125" style="162" customWidth="1"/>
    <col min="267" max="267" width="15.81640625" style="162" customWidth="1"/>
    <col min="268" max="268" width="5.7265625" style="162" customWidth="1"/>
    <col min="269" max="269" width="2.453125" style="162" customWidth="1"/>
    <col min="270" max="270" width="9.81640625" style="162" customWidth="1"/>
    <col min="271" max="271" width="2.453125" style="162" customWidth="1"/>
    <col min="272" max="273" width="7.7265625" style="162" customWidth="1"/>
    <col min="274" max="512" width="9.1796875" style="162"/>
    <col min="513" max="513" width="8.81640625" style="162" customWidth="1"/>
    <col min="514" max="514" width="5.7265625" style="162" customWidth="1"/>
    <col min="515" max="515" width="0" style="162" hidden="1" customWidth="1"/>
    <col min="516" max="516" width="20.7265625" style="162" customWidth="1"/>
    <col min="517" max="517" width="4.7265625" style="162" customWidth="1"/>
    <col min="518" max="518" width="12.7265625" style="162" customWidth="1"/>
    <col min="519" max="519" width="2.453125" style="162" customWidth="1"/>
    <col min="520" max="521" width="10.26953125" style="162" customWidth="1"/>
    <col min="522" max="522" width="2.453125" style="162" customWidth="1"/>
    <col min="523" max="523" width="15.81640625" style="162" customWidth="1"/>
    <col min="524" max="524" width="5.7265625" style="162" customWidth="1"/>
    <col min="525" max="525" width="2.453125" style="162" customWidth="1"/>
    <col min="526" max="526" width="9.81640625" style="162" customWidth="1"/>
    <col min="527" max="527" width="2.453125" style="162" customWidth="1"/>
    <col min="528" max="529" width="7.7265625" style="162" customWidth="1"/>
    <col min="530" max="768" width="9.1796875" style="162"/>
    <col min="769" max="769" width="8.81640625" style="162" customWidth="1"/>
    <col min="770" max="770" width="5.7265625" style="162" customWidth="1"/>
    <col min="771" max="771" width="0" style="162" hidden="1" customWidth="1"/>
    <col min="772" max="772" width="20.7265625" style="162" customWidth="1"/>
    <col min="773" max="773" width="4.7265625" style="162" customWidth="1"/>
    <col min="774" max="774" width="12.7265625" style="162" customWidth="1"/>
    <col min="775" max="775" width="2.453125" style="162" customWidth="1"/>
    <col min="776" max="777" width="10.26953125" style="162" customWidth="1"/>
    <col min="778" max="778" width="2.453125" style="162" customWidth="1"/>
    <col min="779" max="779" width="15.81640625" style="162" customWidth="1"/>
    <col min="780" max="780" width="5.7265625" style="162" customWidth="1"/>
    <col min="781" max="781" width="2.453125" style="162" customWidth="1"/>
    <col min="782" max="782" width="9.81640625" style="162" customWidth="1"/>
    <col min="783" max="783" width="2.453125" style="162" customWidth="1"/>
    <col min="784" max="785" width="7.7265625" style="162" customWidth="1"/>
    <col min="786" max="1024" width="9.1796875" style="162"/>
    <col min="1025" max="1025" width="8.81640625" style="162" customWidth="1"/>
    <col min="1026" max="1026" width="5.7265625" style="162" customWidth="1"/>
    <col min="1027" max="1027" width="0" style="162" hidden="1" customWidth="1"/>
    <col min="1028" max="1028" width="20.7265625" style="162" customWidth="1"/>
    <col min="1029" max="1029" width="4.7265625" style="162" customWidth="1"/>
    <col min="1030" max="1030" width="12.7265625" style="162" customWidth="1"/>
    <col min="1031" max="1031" width="2.453125" style="162" customWidth="1"/>
    <col min="1032" max="1033" width="10.26953125" style="162" customWidth="1"/>
    <col min="1034" max="1034" width="2.453125" style="162" customWidth="1"/>
    <col min="1035" max="1035" width="15.81640625" style="162" customWidth="1"/>
    <col min="1036" max="1036" width="5.7265625" style="162" customWidth="1"/>
    <col min="1037" max="1037" width="2.453125" style="162" customWidth="1"/>
    <col min="1038" max="1038" width="9.81640625" style="162" customWidth="1"/>
    <col min="1039" max="1039" width="2.453125" style="162" customWidth="1"/>
    <col min="1040" max="1041" width="7.7265625" style="162" customWidth="1"/>
    <col min="1042" max="1280" width="9.1796875" style="162"/>
    <col min="1281" max="1281" width="8.81640625" style="162" customWidth="1"/>
    <col min="1282" max="1282" width="5.7265625" style="162" customWidth="1"/>
    <col min="1283" max="1283" width="0" style="162" hidden="1" customWidth="1"/>
    <col min="1284" max="1284" width="20.7265625" style="162" customWidth="1"/>
    <col min="1285" max="1285" width="4.7265625" style="162" customWidth="1"/>
    <col min="1286" max="1286" width="12.7265625" style="162" customWidth="1"/>
    <col min="1287" max="1287" width="2.453125" style="162" customWidth="1"/>
    <col min="1288" max="1289" width="10.26953125" style="162" customWidth="1"/>
    <col min="1290" max="1290" width="2.453125" style="162" customWidth="1"/>
    <col min="1291" max="1291" width="15.81640625" style="162" customWidth="1"/>
    <col min="1292" max="1292" width="5.7265625" style="162" customWidth="1"/>
    <col min="1293" max="1293" width="2.453125" style="162" customWidth="1"/>
    <col min="1294" max="1294" width="9.81640625" style="162" customWidth="1"/>
    <col min="1295" max="1295" width="2.453125" style="162" customWidth="1"/>
    <col min="1296" max="1297" width="7.7265625" style="162" customWidth="1"/>
    <col min="1298" max="1536" width="9.1796875" style="162"/>
    <col min="1537" max="1537" width="8.81640625" style="162" customWidth="1"/>
    <col min="1538" max="1538" width="5.7265625" style="162" customWidth="1"/>
    <col min="1539" max="1539" width="0" style="162" hidden="1" customWidth="1"/>
    <col min="1540" max="1540" width="20.7265625" style="162" customWidth="1"/>
    <col min="1541" max="1541" width="4.7265625" style="162" customWidth="1"/>
    <col min="1542" max="1542" width="12.7265625" style="162" customWidth="1"/>
    <col min="1543" max="1543" width="2.453125" style="162" customWidth="1"/>
    <col min="1544" max="1545" width="10.26953125" style="162" customWidth="1"/>
    <col min="1546" max="1546" width="2.453125" style="162" customWidth="1"/>
    <col min="1547" max="1547" width="15.81640625" style="162" customWidth="1"/>
    <col min="1548" max="1548" width="5.7265625" style="162" customWidth="1"/>
    <col min="1549" max="1549" width="2.453125" style="162" customWidth="1"/>
    <col min="1550" max="1550" width="9.81640625" style="162" customWidth="1"/>
    <col min="1551" max="1551" width="2.453125" style="162" customWidth="1"/>
    <col min="1552" max="1553" width="7.7265625" style="162" customWidth="1"/>
    <col min="1554" max="1792" width="9.1796875" style="162"/>
    <col min="1793" max="1793" width="8.81640625" style="162" customWidth="1"/>
    <col min="1794" max="1794" width="5.7265625" style="162" customWidth="1"/>
    <col min="1795" max="1795" width="0" style="162" hidden="1" customWidth="1"/>
    <col min="1796" max="1796" width="20.7265625" style="162" customWidth="1"/>
    <col min="1797" max="1797" width="4.7265625" style="162" customWidth="1"/>
    <col min="1798" max="1798" width="12.7265625" style="162" customWidth="1"/>
    <col min="1799" max="1799" width="2.453125" style="162" customWidth="1"/>
    <col min="1800" max="1801" width="10.26953125" style="162" customWidth="1"/>
    <col min="1802" max="1802" width="2.453125" style="162" customWidth="1"/>
    <col min="1803" max="1803" width="15.81640625" style="162" customWidth="1"/>
    <col min="1804" max="1804" width="5.7265625" style="162" customWidth="1"/>
    <col min="1805" max="1805" width="2.453125" style="162" customWidth="1"/>
    <col min="1806" max="1806" width="9.81640625" style="162" customWidth="1"/>
    <col min="1807" max="1807" width="2.453125" style="162" customWidth="1"/>
    <col min="1808" max="1809" width="7.7265625" style="162" customWidth="1"/>
    <col min="1810" max="2048" width="9.1796875" style="162"/>
    <col min="2049" max="2049" width="8.81640625" style="162" customWidth="1"/>
    <col min="2050" max="2050" width="5.7265625" style="162" customWidth="1"/>
    <col min="2051" max="2051" width="0" style="162" hidden="1" customWidth="1"/>
    <col min="2052" max="2052" width="20.7265625" style="162" customWidth="1"/>
    <col min="2053" max="2053" width="4.7265625" style="162" customWidth="1"/>
    <col min="2054" max="2054" width="12.7265625" style="162" customWidth="1"/>
    <col min="2055" max="2055" width="2.453125" style="162" customWidth="1"/>
    <col min="2056" max="2057" width="10.26953125" style="162" customWidth="1"/>
    <col min="2058" max="2058" width="2.453125" style="162" customWidth="1"/>
    <col min="2059" max="2059" width="15.81640625" style="162" customWidth="1"/>
    <col min="2060" max="2060" width="5.7265625" style="162" customWidth="1"/>
    <col min="2061" max="2061" width="2.453125" style="162" customWidth="1"/>
    <col min="2062" max="2062" width="9.81640625" style="162" customWidth="1"/>
    <col min="2063" max="2063" width="2.453125" style="162" customWidth="1"/>
    <col min="2064" max="2065" width="7.7265625" style="162" customWidth="1"/>
    <col min="2066" max="2304" width="9.1796875" style="162"/>
    <col min="2305" max="2305" width="8.81640625" style="162" customWidth="1"/>
    <col min="2306" max="2306" width="5.7265625" style="162" customWidth="1"/>
    <col min="2307" max="2307" width="0" style="162" hidden="1" customWidth="1"/>
    <col min="2308" max="2308" width="20.7265625" style="162" customWidth="1"/>
    <col min="2309" max="2309" width="4.7265625" style="162" customWidth="1"/>
    <col min="2310" max="2310" width="12.7265625" style="162" customWidth="1"/>
    <col min="2311" max="2311" width="2.453125" style="162" customWidth="1"/>
    <col min="2312" max="2313" width="10.26953125" style="162" customWidth="1"/>
    <col min="2314" max="2314" width="2.453125" style="162" customWidth="1"/>
    <col min="2315" max="2315" width="15.81640625" style="162" customWidth="1"/>
    <col min="2316" max="2316" width="5.7265625" style="162" customWidth="1"/>
    <col min="2317" max="2317" width="2.453125" style="162" customWidth="1"/>
    <col min="2318" max="2318" width="9.81640625" style="162" customWidth="1"/>
    <col min="2319" max="2319" width="2.453125" style="162" customWidth="1"/>
    <col min="2320" max="2321" width="7.7265625" style="162" customWidth="1"/>
    <col min="2322" max="2560" width="9.1796875" style="162"/>
    <col min="2561" max="2561" width="8.81640625" style="162" customWidth="1"/>
    <col min="2562" max="2562" width="5.7265625" style="162" customWidth="1"/>
    <col min="2563" max="2563" width="0" style="162" hidden="1" customWidth="1"/>
    <col min="2564" max="2564" width="20.7265625" style="162" customWidth="1"/>
    <col min="2565" max="2565" width="4.7265625" style="162" customWidth="1"/>
    <col min="2566" max="2566" width="12.7265625" style="162" customWidth="1"/>
    <col min="2567" max="2567" width="2.453125" style="162" customWidth="1"/>
    <col min="2568" max="2569" width="10.26953125" style="162" customWidth="1"/>
    <col min="2570" max="2570" width="2.453125" style="162" customWidth="1"/>
    <col min="2571" max="2571" width="15.81640625" style="162" customWidth="1"/>
    <col min="2572" max="2572" width="5.7265625" style="162" customWidth="1"/>
    <col min="2573" max="2573" width="2.453125" style="162" customWidth="1"/>
    <col min="2574" max="2574" width="9.81640625" style="162" customWidth="1"/>
    <col min="2575" max="2575" width="2.453125" style="162" customWidth="1"/>
    <col min="2576" max="2577" width="7.7265625" style="162" customWidth="1"/>
    <col min="2578" max="2816" width="9.1796875" style="162"/>
    <col min="2817" max="2817" width="8.81640625" style="162" customWidth="1"/>
    <col min="2818" max="2818" width="5.7265625" style="162" customWidth="1"/>
    <col min="2819" max="2819" width="0" style="162" hidden="1" customWidth="1"/>
    <col min="2820" max="2820" width="20.7265625" style="162" customWidth="1"/>
    <col min="2821" max="2821" width="4.7265625" style="162" customWidth="1"/>
    <col min="2822" max="2822" width="12.7265625" style="162" customWidth="1"/>
    <col min="2823" max="2823" width="2.453125" style="162" customWidth="1"/>
    <col min="2824" max="2825" width="10.26953125" style="162" customWidth="1"/>
    <col min="2826" max="2826" width="2.453125" style="162" customWidth="1"/>
    <col min="2827" max="2827" width="15.81640625" style="162" customWidth="1"/>
    <col min="2828" max="2828" width="5.7265625" style="162" customWidth="1"/>
    <col min="2829" max="2829" width="2.453125" style="162" customWidth="1"/>
    <col min="2830" max="2830" width="9.81640625" style="162" customWidth="1"/>
    <col min="2831" max="2831" width="2.453125" style="162" customWidth="1"/>
    <col min="2832" max="2833" width="7.7265625" style="162" customWidth="1"/>
    <col min="2834" max="3072" width="9.1796875" style="162"/>
    <col min="3073" max="3073" width="8.81640625" style="162" customWidth="1"/>
    <col min="3074" max="3074" width="5.7265625" style="162" customWidth="1"/>
    <col min="3075" max="3075" width="0" style="162" hidden="1" customWidth="1"/>
    <col min="3076" max="3076" width="20.7265625" style="162" customWidth="1"/>
    <col min="3077" max="3077" width="4.7265625" style="162" customWidth="1"/>
    <col min="3078" max="3078" width="12.7265625" style="162" customWidth="1"/>
    <col min="3079" max="3079" width="2.453125" style="162" customWidth="1"/>
    <col min="3080" max="3081" width="10.26953125" style="162" customWidth="1"/>
    <col min="3082" max="3082" width="2.453125" style="162" customWidth="1"/>
    <col min="3083" max="3083" width="15.81640625" style="162" customWidth="1"/>
    <col min="3084" max="3084" width="5.7265625" style="162" customWidth="1"/>
    <col min="3085" max="3085" width="2.453125" style="162" customWidth="1"/>
    <col min="3086" max="3086" width="9.81640625" style="162" customWidth="1"/>
    <col min="3087" max="3087" width="2.453125" style="162" customWidth="1"/>
    <col min="3088" max="3089" width="7.7265625" style="162" customWidth="1"/>
    <col min="3090" max="3328" width="9.1796875" style="162"/>
    <col min="3329" max="3329" width="8.81640625" style="162" customWidth="1"/>
    <col min="3330" max="3330" width="5.7265625" style="162" customWidth="1"/>
    <col min="3331" max="3331" width="0" style="162" hidden="1" customWidth="1"/>
    <col min="3332" max="3332" width="20.7265625" style="162" customWidth="1"/>
    <col min="3333" max="3333" width="4.7265625" style="162" customWidth="1"/>
    <col min="3334" max="3334" width="12.7265625" style="162" customWidth="1"/>
    <col min="3335" max="3335" width="2.453125" style="162" customWidth="1"/>
    <col min="3336" max="3337" width="10.26953125" style="162" customWidth="1"/>
    <col min="3338" max="3338" width="2.453125" style="162" customWidth="1"/>
    <col min="3339" max="3339" width="15.81640625" style="162" customWidth="1"/>
    <col min="3340" max="3340" width="5.7265625" style="162" customWidth="1"/>
    <col min="3341" max="3341" width="2.453125" style="162" customWidth="1"/>
    <col min="3342" max="3342" width="9.81640625" style="162" customWidth="1"/>
    <col min="3343" max="3343" width="2.453125" style="162" customWidth="1"/>
    <col min="3344" max="3345" width="7.7265625" style="162" customWidth="1"/>
    <col min="3346" max="3584" width="9.1796875" style="162"/>
    <col min="3585" max="3585" width="8.81640625" style="162" customWidth="1"/>
    <col min="3586" max="3586" width="5.7265625" style="162" customWidth="1"/>
    <col min="3587" max="3587" width="0" style="162" hidden="1" customWidth="1"/>
    <col min="3588" max="3588" width="20.7265625" style="162" customWidth="1"/>
    <col min="3589" max="3589" width="4.7265625" style="162" customWidth="1"/>
    <col min="3590" max="3590" width="12.7265625" style="162" customWidth="1"/>
    <col min="3591" max="3591" width="2.453125" style="162" customWidth="1"/>
    <col min="3592" max="3593" width="10.26953125" style="162" customWidth="1"/>
    <col min="3594" max="3594" width="2.453125" style="162" customWidth="1"/>
    <col min="3595" max="3595" width="15.81640625" style="162" customWidth="1"/>
    <col min="3596" max="3596" width="5.7265625" style="162" customWidth="1"/>
    <col min="3597" max="3597" width="2.453125" style="162" customWidth="1"/>
    <col min="3598" max="3598" width="9.81640625" style="162" customWidth="1"/>
    <col min="3599" max="3599" width="2.453125" style="162" customWidth="1"/>
    <col min="3600" max="3601" width="7.7265625" style="162" customWidth="1"/>
    <col min="3602" max="3840" width="9.1796875" style="162"/>
    <col min="3841" max="3841" width="8.81640625" style="162" customWidth="1"/>
    <col min="3842" max="3842" width="5.7265625" style="162" customWidth="1"/>
    <col min="3843" max="3843" width="0" style="162" hidden="1" customWidth="1"/>
    <col min="3844" max="3844" width="20.7265625" style="162" customWidth="1"/>
    <col min="3845" max="3845" width="4.7265625" style="162" customWidth="1"/>
    <col min="3846" max="3846" width="12.7265625" style="162" customWidth="1"/>
    <col min="3847" max="3847" width="2.453125" style="162" customWidth="1"/>
    <col min="3848" max="3849" width="10.26953125" style="162" customWidth="1"/>
    <col min="3850" max="3850" width="2.453125" style="162" customWidth="1"/>
    <col min="3851" max="3851" width="15.81640625" style="162" customWidth="1"/>
    <col min="3852" max="3852" width="5.7265625" style="162" customWidth="1"/>
    <col min="3853" max="3853" width="2.453125" style="162" customWidth="1"/>
    <col min="3854" max="3854" width="9.81640625" style="162" customWidth="1"/>
    <col min="3855" max="3855" width="2.453125" style="162" customWidth="1"/>
    <col min="3856" max="3857" width="7.7265625" style="162" customWidth="1"/>
    <col min="3858" max="4096" width="9.1796875" style="162"/>
    <col min="4097" max="4097" width="8.81640625" style="162" customWidth="1"/>
    <col min="4098" max="4098" width="5.7265625" style="162" customWidth="1"/>
    <col min="4099" max="4099" width="0" style="162" hidden="1" customWidth="1"/>
    <col min="4100" max="4100" width="20.7265625" style="162" customWidth="1"/>
    <col min="4101" max="4101" width="4.7265625" style="162" customWidth="1"/>
    <col min="4102" max="4102" width="12.7265625" style="162" customWidth="1"/>
    <col min="4103" max="4103" width="2.453125" style="162" customWidth="1"/>
    <col min="4104" max="4105" width="10.26953125" style="162" customWidth="1"/>
    <col min="4106" max="4106" width="2.453125" style="162" customWidth="1"/>
    <col min="4107" max="4107" width="15.81640625" style="162" customWidth="1"/>
    <col min="4108" max="4108" width="5.7265625" style="162" customWidth="1"/>
    <col min="4109" max="4109" width="2.453125" style="162" customWidth="1"/>
    <col min="4110" max="4110" width="9.81640625" style="162" customWidth="1"/>
    <col min="4111" max="4111" width="2.453125" style="162" customWidth="1"/>
    <col min="4112" max="4113" width="7.7265625" style="162" customWidth="1"/>
    <col min="4114" max="4352" width="9.1796875" style="162"/>
    <col min="4353" max="4353" width="8.81640625" style="162" customWidth="1"/>
    <col min="4354" max="4354" width="5.7265625" style="162" customWidth="1"/>
    <col min="4355" max="4355" width="0" style="162" hidden="1" customWidth="1"/>
    <col min="4356" max="4356" width="20.7265625" style="162" customWidth="1"/>
    <col min="4357" max="4357" width="4.7265625" style="162" customWidth="1"/>
    <col min="4358" max="4358" width="12.7265625" style="162" customWidth="1"/>
    <col min="4359" max="4359" width="2.453125" style="162" customWidth="1"/>
    <col min="4360" max="4361" width="10.26953125" style="162" customWidth="1"/>
    <col min="4362" max="4362" width="2.453125" style="162" customWidth="1"/>
    <col min="4363" max="4363" width="15.81640625" style="162" customWidth="1"/>
    <col min="4364" max="4364" width="5.7265625" style="162" customWidth="1"/>
    <col min="4365" max="4365" width="2.453125" style="162" customWidth="1"/>
    <col min="4366" max="4366" width="9.81640625" style="162" customWidth="1"/>
    <col min="4367" max="4367" width="2.453125" style="162" customWidth="1"/>
    <col min="4368" max="4369" width="7.7265625" style="162" customWidth="1"/>
    <col min="4370" max="4608" width="9.1796875" style="162"/>
    <col min="4609" max="4609" width="8.81640625" style="162" customWidth="1"/>
    <col min="4610" max="4610" width="5.7265625" style="162" customWidth="1"/>
    <col min="4611" max="4611" width="0" style="162" hidden="1" customWidth="1"/>
    <col min="4612" max="4612" width="20.7265625" style="162" customWidth="1"/>
    <col min="4613" max="4613" width="4.7265625" style="162" customWidth="1"/>
    <col min="4614" max="4614" width="12.7265625" style="162" customWidth="1"/>
    <col min="4615" max="4615" width="2.453125" style="162" customWidth="1"/>
    <col min="4616" max="4617" width="10.26953125" style="162" customWidth="1"/>
    <col min="4618" max="4618" width="2.453125" style="162" customWidth="1"/>
    <col min="4619" max="4619" width="15.81640625" style="162" customWidth="1"/>
    <col min="4620" max="4620" width="5.7265625" style="162" customWidth="1"/>
    <col min="4621" max="4621" width="2.453125" style="162" customWidth="1"/>
    <col min="4622" max="4622" width="9.81640625" style="162" customWidth="1"/>
    <col min="4623" max="4623" width="2.453125" style="162" customWidth="1"/>
    <col min="4624" max="4625" width="7.7265625" style="162" customWidth="1"/>
    <col min="4626" max="4864" width="9.1796875" style="162"/>
    <col min="4865" max="4865" width="8.81640625" style="162" customWidth="1"/>
    <col min="4866" max="4866" width="5.7265625" style="162" customWidth="1"/>
    <col min="4867" max="4867" width="0" style="162" hidden="1" customWidth="1"/>
    <col min="4868" max="4868" width="20.7265625" style="162" customWidth="1"/>
    <col min="4869" max="4869" width="4.7265625" style="162" customWidth="1"/>
    <col min="4870" max="4870" width="12.7265625" style="162" customWidth="1"/>
    <col min="4871" max="4871" width="2.453125" style="162" customWidth="1"/>
    <col min="4872" max="4873" width="10.26953125" style="162" customWidth="1"/>
    <col min="4874" max="4874" width="2.453125" style="162" customWidth="1"/>
    <col min="4875" max="4875" width="15.81640625" style="162" customWidth="1"/>
    <col min="4876" max="4876" width="5.7265625" style="162" customWidth="1"/>
    <col min="4877" max="4877" width="2.453125" style="162" customWidth="1"/>
    <col min="4878" max="4878" width="9.81640625" style="162" customWidth="1"/>
    <col min="4879" max="4879" width="2.453125" style="162" customWidth="1"/>
    <col min="4880" max="4881" width="7.7265625" style="162" customWidth="1"/>
    <col min="4882" max="5120" width="9.1796875" style="162"/>
    <col min="5121" max="5121" width="8.81640625" style="162" customWidth="1"/>
    <col min="5122" max="5122" width="5.7265625" style="162" customWidth="1"/>
    <col min="5123" max="5123" width="0" style="162" hidden="1" customWidth="1"/>
    <col min="5124" max="5124" width="20.7265625" style="162" customWidth="1"/>
    <col min="5125" max="5125" width="4.7265625" style="162" customWidth="1"/>
    <col min="5126" max="5126" width="12.7265625" style="162" customWidth="1"/>
    <col min="5127" max="5127" width="2.453125" style="162" customWidth="1"/>
    <col min="5128" max="5129" width="10.26953125" style="162" customWidth="1"/>
    <col min="5130" max="5130" width="2.453125" style="162" customWidth="1"/>
    <col min="5131" max="5131" width="15.81640625" style="162" customWidth="1"/>
    <col min="5132" max="5132" width="5.7265625" style="162" customWidth="1"/>
    <col min="5133" max="5133" width="2.453125" style="162" customWidth="1"/>
    <col min="5134" max="5134" width="9.81640625" style="162" customWidth="1"/>
    <col min="5135" max="5135" width="2.453125" style="162" customWidth="1"/>
    <col min="5136" max="5137" width="7.7265625" style="162" customWidth="1"/>
    <col min="5138" max="5376" width="9.1796875" style="162"/>
    <col min="5377" max="5377" width="8.81640625" style="162" customWidth="1"/>
    <col min="5378" max="5378" width="5.7265625" style="162" customWidth="1"/>
    <col min="5379" max="5379" width="0" style="162" hidden="1" customWidth="1"/>
    <col min="5380" max="5380" width="20.7265625" style="162" customWidth="1"/>
    <col min="5381" max="5381" width="4.7265625" style="162" customWidth="1"/>
    <col min="5382" max="5382" width="12.7265625" style="162" customWidth="1"/>
    <col min="5383" max="5383" width="2.453125" style="162" customWidth="1"/>
    <col min="5384" max="5385" width="10.26953125" style="162" customWidth="1"/>
    <col min="5386" max="5386" width="2.453125" style="162" customWidth="1"/>
    <col min="5387" max="5387" width="15.81640625" style="162" customWidth="1"/>
    <col min="5388" max="5388" width="5.7265625" style="162" customWidth="1"/>
    <col min="5389" max="5389" width="2.453125" style="162" customWidth="1"/>
    <col min="5390" max="5390" width="9.81640625" style="162" customWidth="1"/>
    <col min="5391" max="5391" width="2.453125" style="162" customWidth="1"/>
    <col min="5392" max="5393" width="7.7265625" style="162" customWidth="1"/>
    <col min="5394" max="5632" width="9.1796875" style="162"/>
    <col min="5633" max="5633" width="8.81640625" style="162" customWidth="1"/>
    <col min="5634" max="5634" width="5.7265625" style="162" customWidth="1"/>
    <col min="5635" max="5635" width="0" style="162" hidden="1" customWidth="1"/>
    <col min="5636" max="5636" width="20.7265625" style="162" customWidth="1"/>
    <col min="5637" max="5637" width="4.7265625" style="162" customWidth="1"/>
    <col min="5638" max="5638" width="12.7265625" style="162" customWidth="1"/>
    <col min="5639" max="5639" width="2.453125" style="162" customWidth="1"/>
    <col min="5640" max="5641" width="10.26953125" style="162" customWidth="1"/>
    <col min="5642" max="5642" width="2.453125" style="162" customWidth="1"/>
    <col min="5643" max="5643" width="15.81640625" style="162" customWidth="1"/>
    <col min="5644" max="5644" width="5.7265625" style="162" customWidth="1"/>
    <col min="5645" max="5645" width="2.453125" style="162" customWidth="1"/>
    <col min="5646" max="5646" width="9.81640625" style="162" customWidth="1"/>
    <col min="5647" max="5647" width="2.453125" style="162" customWidth="1"/>
    <col min="5648" max="5649" width="7.7265625" style="162" customWidth="1"/>
    <col min="5650" max="5888" width="9.1796875" style="162"/>
    <col min="5889" max="5889" width="8.81640625" style="162" customWidth="1"/>
    <col min="5890" max="5890" width="5.7265625" style="162" customWidth="1"/>
    <col min="5891" max="5891" width="0" style="162" hidden="1" customWidth="1"/>
    <col min="5892" max="5892" width="20.7265625" style="162" customWidth="1"/>
    <col min="5893" max="5893" width="4.7265625" style="162" customWidth="1"/>
    <col min="5894" max="5894" width="12.7265625" style="162" customWidth="1"/>
    <col min="5895" max="5895" width="2.453125" style="162" customWidth="1"/>
    <col min="5896" max="5897" width="10.26953125" style="162" customWidth="1"/>
    <col min="5898" max="5898" width="2.453125" style="162" customWidth="1"/>
    <col min="5899" max="5899" width="15.81640625" style="162" customWidth="1"/>
    <col min="5900" max="5900" width="5.7265625" style="162" customWidth="1"/>
    <col min="5901" max="5901" width="2.453125" style="162" customWidth="1"/>
    <col min="5902" max="5902" width="9.81640625" style="162" customWidth="1"/>
    <col min="5903" max="5903" width="2.453125" style="162" customWidth="1"/>
    <col min="5904" max="5905" width="7.7265625" style="162" customWidth="1"/>
    <col min="5906" max="6144" width="9.1796875" style="162"/>
    <col min="6145" max="6145" width="8.81640625" style="162" customWidth="1"/>
    <col min="6146" max="6146" width="5.7265625" style="162" customWidth="1"/>
    <col min="6147" max="6147" width="0" style="162" hidden="1" customWidth="1"/>
    <col min="6148" max="6148" width="20.7265625" style="162" customWidth="1"/>
    <col min="6149" max="6149" width="4.7265625" style="162" customWidth="1"/>
    <col min="6150" max="6150" width="12.7265625" style="162" customWidth="1"/>
    <col min="6151" max="6151" width="2.453125" style="162" customWidth="1"/>
    <col min="6152" max="6153" width="10.26953125" style="162" customWidth="1"/>
    <col min="6154" max="6154" width="2.453125" style="162" customWidth="1"/>
    <col min="6155" max="6155" width="15.81640625" style="162" customWidth="1"/>
    <col min="6156" max="6156" width="5.7265625" style="162" customWidth="1"/>
    <col min="6157" max="6157" width="2.453125" style="162" customWidth="1"/>
    <col min="6158" max="6158" width="9.81640625" style="162" customWidth="1"/>
    <col min="6159" max="6159" width="2.453125" style="162" customWidth="1"/>
    <col min="6160" max="6161" width="7.7265625" style="162" customWidth="1"/>
    <col min="6162" max="6400" width="9.1796875" style="162"/>
    <col min="6401" max="6401" width="8.81640625" style="162" customWidth="1"/>
    <col min="6402" max="6402" width="5.7265625" style="162" customWidth="1"/>
    <col min="6403" max="6403" width="0" style="162" hidden="1" customWidth="1"/>
    <col min="6404" max="6404" width="20.7265625" style="162" customWidth="1"/>
    <col min="6405" max="6405" width="4.7265625" style="162" customWidth="1"/>
    <col min="6406" max="6406" width="12.7265625" style="162" customWidth="1"/>
    <col min="6407" max="6407" width="2.453125" style="162" customWidth="1"/>
    <col min="6408" max="6409" width="10.26953125" style="162" customWidth="1"/>
    <col min="6410" max="6410" width="2.453125" style="162" customWidth="1"/>
    <col min="6411" max="6411" width="15.81640625" style="162" customWidth="1"/>
    <col min="6412" max="6412" width="5.7265625" style="162" customWidth="1"/>
    <col min="6413" max="6413" width="2.453125" style="162" customWidth="1"/>
    <col min="6414" max="6414" width="9.81640625" style="162" customWidth="1"/>
    <col min="6415" max="6415" width="2.453125" style="162" customWidth="1"/>
    <col min="6416" max="6417" width="7.7265625" style="162" customWidth="1"/>
    <col min="6418" max="6656" width="9.1796875" style="162"/>
    <col min="6657" max="6657" width="8.81640625" style="162" customWidth="1"/>
    <col min="6658" max="6658" width="5.7265625" style="162" customWidth="1"/>
    <col min="6659" max="6659" width="0" style="162" hidden="1" customWidth="1"/>
    <col min="6660" max="6660" width="20.7265625" style="162" customWidth="1"/>
    <col min="6661" max="6661" width="4.7265625" style="162" customWidth="1"/>
    <col min="6662" max="6662" width="12.7265625" style="162" customWidth="1"/>
    <col min="6663" max="6663" width="2.453125" style="162" customWidth="1"/>
    <col min="6664" max="6665" width="10.26953125" style="162" customWidth="1"/>
    <col min="6666" max="6666" width="2.453125" style="162" customWidth="1"/>
    <col min="6667" max="6667" width="15.81640625" style="162" customWidth="1"/>
    <col min="6668" max="6668" width="5.7265625" style="162" customWidth="1"/>
    <col min="6669" max="6669" width="2.453125" style="162" customWidth="1"/>
    <col min="6670" max="6670" width="9.81640625" style="162" customWidth="1"/>
    <col min="6671" max="6671" width="2.453125" style="162" customWidth="1"/>
    <col min="6672" max="6673" width="7.7265625" style="162" customWidth="1"/>
    <col min="6674" max="6912" width="9.1796875" style="162"/>
    <col min="6913" max="6913" width="8.81640625" style="162" customWidth="1"/>
    <col min="6914" max="6914" width="5.7265625" style="162" customWidth="1"/>
    <col min="6915" max="6915" width="0" style="162" hidden="1" customWidth="1"/>
    <col min="6916" max="6916" width="20.7265625" style="162" customWidth="1"/>
    <col min="6917" max="6917" width="4.7265625" style="162" customWidth="1"/>
    <col min="6918" max="6918" width="12.7265625" style="162" customWidth="1"/>
    <col min="6919" max="6919" width="2.453125" style="162" customWidth="1"/>
    <col min="6920" max="6921" width="10.26953125" style="162" customWidth="1"/>
    <col min="6922" max="6922" width="2.453125" style="162" customWidth="1"/>
    <col min="6923" max="6923" width="15.81640625" style="162" customWidth="1"/>
    <col min="6924" max="6924" width="5.7265625" style="162" customWidth="1"/>
    <col min="6925" max="6925" width="2.453125" style="162" customWidth="1"/>
    <col min="6926" max="6926" width="9.81640625" style="162" customWidth="1"/>
    <col min="6927" max="6927" width="2.453125" style="162" customWidth="1"/>
    <col min="6928" max="6929" width="7.7265625" style="162" customWidth="1"/>
    <col min="6930" max="7168" width="9.1796875" style="162"/>
    <col min="7169" max="7169" width="8.81640625" style="162" customWidth="1"/>
    <col min="7170" max="7170" width="5.7265625" style="162" customWidth="1"/>
    <col min="7171" max="7171" width="0" style="162" hidden="1" customWidth="1"/>
    <col min="7172" max="7172" width="20.7265625" style="162" customWidth="1"/>
    <col min="7173" max="7173" width="4.7265625" style="162" customWidth="1"/>
    <col min="7174" max="7174" width="12.7265625" style="162" customWidth="1"/>
    <col min="7175" max="7175" width="2.453125" style="162" customWidth="1"/>
    <col min="7176" max="7177" width="10.26953125" style="162" customWidth="1"/>
    <col min="7178" max="7178" width="2.453125" style="162" customWidth="1"/>
    <col min="7179" max="7179" width="15.81640625" style="162" customWidth="1"/>
    <col min="7180" max="7180" width="5.7265625" style="162" customWidth="1"/>
    <col min="7181" max="7181" width="2.453125" style="162" customWidth="1"/>
    <col min="7182" max="7182" width="9.81640625" style="162" customWidth="1"/>
    <col min="7183" max="7183" width="2.453125" style="162" customWidth="1"/>
    <col min="7184" max="7185" width="7.7265625" style="162" customWidth="1"/>
    <col min="7186" max="7424" width="9.1796875" style="162"/>
    <col min="7425" max="7425" width="8.81640625" style="162" customWidth="1"/>
    <col min="7426" max="7426" width="5.7265625" style="162" customWidth="1"/>
    <col min="7427" max="7427" width="0" style="162" hidden="1" customWidth="1"/>
    <col min="7428" max="7428" width="20.7265625" style="162" customWidth="1"/>
    <col min="7429" max="7429" width="4.7265625" style="162" customWidth="1"/>
    <col min="7430" max="7430" width="12.7265625" style="162" customWidth="1"/>
    <col min="7431" max="7431" width="2.453125" style="162" customWidth="1"/>
    <col min="7432" max="7433" width="10.26953125" style="162" customWidth="1"/>
    <col min="7434" max="7434" width="2.453125" style="162" customWidth="1"/>
    <col min="7435" max="7435" width="15.81640625" style="162" customWidth="1"/>
    <col min="7436" max="7436" width="5.7265625" style="162" customWidth="1"/>
    <col min="7437" max="7437" width="2.453125" style="162" customWidth="1"/>
    <col min="7438" max="7438" width="9.81640625" style="162" customWidth="1"/>
    <col min="7439" max="7439" width="2.453125" style="162" customWidth="1"/>
    <col min="7440" max="7441" width="7.7265625" style="162" customWidth="1"/>
    <col min="7442" max="7680" width="9.1796875" style="162"/>
    <col min="7681" max="7681" width="8.81640625" style="162" customWidth="1"/>
    <col min="7682" max="7682" width="5.7265625" style="162" customWidth="1"/>
    <col min="7683" max="7683" width="0" style="162" hidden="1" customWidth="1"/>
    <col min="7684" max="7684" width="20.7265625" style="162" customWidth="1"/>
    <col min="7685" max="7685" width="4.7265625" style="162" customWidth="1"/>
    <col min="7686" max="7686" width="12.7265625" style="162" customWidth="1"/>
    <col min="7687" max="7687" width="2.453125" style="162" customWidth="1"/>
    <col min="7688" max="7689" width="10.26953125" style="162" customWidth="1"/>
    <col min="7690" max="7690" width="2.453125" style="162" customWidth="1"/>
    <col min="7691" max="7691" width="15.81640625" style="162" customWidth="1"/>
    <col min="7692" max="7692" width="5.7265625" style="162" customWidth="1"/>
    <col min="7693" max="7693" width="2.453125" style="162" customWidth="1"/>
    <col min="7694" max="7694" width="9.81640625" style="162" customWidth="1"/>
    <col min="7695" max="7695" width="2.453125" style="162" customWidth="1"/>
    <col min="7696" max="7697" width="7.7265625" style="162" customWidth="1"/>
    <col min="7698" max="7936" width="9.1796875" style="162"/>
    <col min="7937" max="7937" width="8.81640625" style="162" customWidth="1"/>
    <col min="7938" max="7938" width="5.7265625" style="162" customWidth="1"/>
    <col min="7939" max="7939" width="0" style="162" hidden="1" customWidth="1"/>
    <col min="7940" max="7940" width="20.7265625" style="162" customWidth="1"/>
    <col min="7941" max="7941" width="4.7265625" style="162" customWidth="1"/>
    <col min="7942" max="7942" width="12.7265625" style="162" customWidth="1"/>
    <col min="7943" max="7943" width="2.453125" style="162" customWidth="1"/>
    <col min="7944" max="7945" width="10.26953125" style="162" customWidth="1"/>
    <col min="7946" max="7946" width="2.453125" style="162" customWidth="1"/>
    <col min="7947" max="7947" width="15.81640625" style="162" customWidth="1"/>
    <col min="7948" max="7948" width="5.7265625" style="162" customWidth="1"/>
    <col min="7949" max="7949" width="2.453125" style="162" customWidth="1"/>
    <col min="7950" max="7950" width="9.81640625" style="162" customWidth="1"/>
    <col min="7951" max="7951" width="2.453125" style="162" customWidth="1"/>
    <col min="7952" max="7953" width="7.7265625" style="162" customWidth="1"/>
    <col min="7954" max="8192" width="9.1796875" style="162"/>
    <col min="8193" max="8193" width="8.81640625" style="162" customWidth="1"/>
    <col min="8194" max="8194" width="5.7265625" style="162" customWidth="1"/>
    <col min="8195" max="8195" width="0" style="162" hidden="1" customWidth="1"/>
    <col min="8196" max="8196" width="20.7265625" style="162" customWidth="1"/>
    <col min="8197" max="8197" width="4.7265625" style="162" customWidth="1"/>
    <col min="8198" max="8198" width="12.7265625" style="162" customWidth="1"/>
    <col min="8199" max="8199" width="2.453125" style="162" customWidth="1"/>
    <col min="8200" max="8201" width="10.26953125" style="162" customWidth="1"/>
    <col min="8202" max="8202" width="2.453125" style="162" customWidth="1"/>
    <col min="8203" max="8203" width="15.81640625" style="162" customWidth="1"/>
    <col min="8204" max="8204" width="5.7265625" style="162" customWidth="1"/>
    <col min="8205" max="8205" width="2.453125" style="162" customWidth="1"/>
    <col min="8206" max="8206" width="9.81640625" style="162" customWidth="1"/>
    <col min="8207" max="8207" width="2.453125" style="162" customWidth="1"/>
    <col min="8208" max="8209" width="7.7265625" style="162" customWidth="1"/>
    <col min="8210" max="8448" width="9.1796875" style="162"/>
    <col min="8449" max="8449" width="8.81640625" style="162" customWidth="1"/>
    <col min="8450" max="8450" width="5.7265625" style="162" customWidth="1"/>
    <col min="8451" max="8451" width="0" style="162" hidden="1" customWidth="1"/>
    <col min="8452" max="8452" width="20.7265625" style="162" customWidth="1"/>
    <col min="8453" max="8453" width="4.7265625" style="162" customWidth="1"/>
    <col min="8454" max="8454" width="12.7265625" style="162" customWidth="1"/>
    <col min="8455" max="8455" width="2.453125" style="162" customWidth="1"/>
    <col min="8456" max="8457" width="10.26953125" style="162" customWidth="1"/>
    <col min="8458" max="8458" width="2.453125" style="162" customWidth="1"/>
    <col min="8459" max="8459" width="15.81640625" style="162" customWidth="1"/>
    <col min="8460" max="8460" width="5.7265625" style="162" customWidth="1"/>
    <col min="8461" max="8461" width="2.453125" style="162" customWidth="1"/>
    <col min="8462" max="8462" width="9.81640625" style="162" customWidth="1"/>
    <col min="8463" max="8463" width="2.453125" style="162" customWidth="1"/>
    <col min="8464" max="8465" width="7.7265625" style="162" customWidth="1"/>
    <col min="8466" max="8704" width="9.1796875" style="162"/>
    <col min="8705" max="8705" width="8.81640625" style="162" customWidth="1"/>
    <col min="8706" max="8706" width="5.7265625" style="162" customWidth="1"/>
    <col min="8707" max="8707" width="0" style="162" hidden="1" customWidth="1"/>
    <col min="8708" max="8708" width="20.7265625" style="162" customWidth="1"/>
    <col min="8709" max="8709" width="4.7265625" style="162" customWidth="1"/>
    <col min="8710" max="8710" width="12.7265625" style="162" customWidth="1"/>
    <col min="8711" max="8711" width="2.453125" style="162" customWidth="1"/>
    <col min="8712" max="8713" width="10.26953125" style="162" customWidth="1"/>
    <col min="8714" max="8714" width="2.453125" style="162" customWidth="1"/>
    <col min="8715" max="8715" width="15.81640625" style="162" customWidth="1"/>
    <col min="8716" max="8716" width="5.7265625" style="162" customWidth="1"/>
    <col min="8717" max="8717" width="2.453125" style="162" customWidth="1"/>
    <col min="8718" max="8718" width="9.81640625" style="162" customWidth="1"/>
    <col min="8719" max="8719" width="2.453125" style="162" customWidth="1"/>
    <col min="8720" max="8721" width="7.7265625" style="162" customWidth="1"/>
    <col min="8722" max="8960" width="9.1796875" style="162"/>
    <col min="8961" max="8961" width="8.81640625" style="162" customWidth="1"/>
    <col min="8962" max="8962" width="5.7265625" style="162" customWidth="1"/>
    <col min="8963" max="8963" width="0" style="162" hidden="1" customWidth="1"/>
    <col min="8964" max="8964" width="20.7265625" style="162" customWidth="1"/>
    <col min="8965" max="8965" width="4.7265625" style="162" customWidth="1"/>
    <col min="8966" max="8966" width="12.7265625" style="162" customWidth="1"/>
    <col min="8967" max="8967" width="2.453125" style="162" customWidth="1"/>
    <col min="8968" max="8969" width="10.26953125" style="162" customWidth="1"/>
    <col min="8970" max="8970" width="2.453125" style="162" customWidth="1"/>
    <col min="8971" max="8971" width="15.81640625" style="162" customWidth="1"/>
    <col min="8972" max="8972" width="5.7265625" style="162" customWidth="1"/>
    <col min="8973" max="8973" width="2.453125" style="162" customWidth="1"/>
    <col min="8974" max="8974" width="9.81640625" style="162" customWidth="1"/>
    <col min="8975" max="8975" width="2.453125" style="162" customWidth="1"/>
    <col min="8976" max="8977" width="7.7265625" style="162" customWidth="1"/>
    <col min="8978" max="9216" width="9.1796875" style="162"/>
    <col min="9217" max="9217" width="8.81640625" style="162" customWidth="1"/>
    <col min="9218" max="9218" width="5.7265625" style="162" customWidth="1"/>
    <col min="9219" max="9219" width="0" style="162" hidden="1" customWidth="1"/>
    <col min="9220" max="9220" width="20.7265625" style="162" customWidth="1"/>
    <col min="9221" max="9221" width="4.7265625" style="162" customWidth="1"/>
    <col min="9222" max="9222" width="12.7265625" style="162" customWidth="1"/>
    <col min="9223" max="9223" width="2.453125" style="162" customWidth="1"/>
    <col min="9224" max="9225" width="10.26953125" style="162" customWidth="1"/>
    <col min="9226" max="9226" width="2.453125" style="162" customWidth="1"/>
    <col min="9227" max="9227" width="15.81640625" style="162" customWidth="1"/>
    <col min="9228" max="9228" width="5.7265625" style="162" customWidth="1"/>
    <col min="9229" max="9229" width="2.453125" style="162" customWidth="1"/>
    <col min="9230" max="9230" width="9.81640625" style="162" customWidth="1"/>
    <col min="9231" max="9231" width="2.453125" style="162" customWidth="1"/>
    <col min="9232" max="9233" width="7.7265625" style="162" customWidth="1"/>
    <col min="9234" max="9472" width="9.1796875" style="162"/>
    <col min="9473" max="9473" width="8.81640625" style="162" customWidth="1"/>
    <col min="9474" max="9474" width="5.7265625" style="162" customWidth="1"/>
    <col min="9475" max="9475" width="0" style="162" hidden="1" customWidth="1"/>
    <col min="9476" max="9476" width="20.7265625" style="162" customWidth="1"/>
    <col min="9477" max="9477" width="4.7265625" style="162" customWidth="1"/>
    <col min="9478" max="9478" width="12.7265625" style="162" customWidth="1"/>
    <col min="9479" max="9479" width="2.453125" style="162" customWidth="1"/>
    <col min="9480" max="9481" width="10.26953125" style="162" customWidth="1"/>
    <col min="9482" max="9482" width="2.453125" style="162" customWidth="1"/>
    <col min="9483" max="9483" width="15.81640625" style="162" customWidth="1"/>
    <col min="9484" max="9484" width="5.7265625" style="162" customWidth="1"/>
    <col min="9485" max="9485" width="2.453125" style="162" customWidth="1"/>
    <col min="9486" max="9486" width="9.81640625" style="162" customWidth="1"/>
    <col min="9487" max="9487" width="2.453125" style="162" customWidth="1"/>
    <col min="9488" max="9489" width="7.7265625" style="162" customWidth="1"/>
    <col min="9490" max="9728" width="9.1796875" style="162"/>
    <col min="9729" max="9729" width="8.81640625" style="162" customWidth="1"/>
    <col min="9730" max="9730" width="5.7265625" style="162" customWidth="1"/>
    <col min="9731" max="9731" width="0" style="162" hidden="1" customWidth="1"/>
    <col min="9732" max="9732" width="20.7265625" style="162" customWidth="1"/>
    <col min="9733" max="9733" width="4.7265625" style="162" customWidth="1"/>
    <col min="9734" max="9734" width="12.7265625" style="162" customWidth="1"/>
    <col min="9735" max="9735" width="2.453125" style="162" customWidth="1"/>
    <col min="9736" max="9737" width="10.26953125" style="162" customWidth="1"/>
    <col min="9738" max="9738" width="2.453125" style="162" customWidth="1"/>
    <col min="9739" max="9739" width="15.81640625" style="162" customWidth="1"/>
    <col min="9740" max="9740" width="5.7265625" style="162" customWidth="1"/>
    <col min="9741" max="9741" width="2.453125" style="162" customWidth="1"/>
    <col min="9742" max="9742" width="9.81640625" style="162" customWidth="1"/>
    <col min="9743" max="9743" width="2.453125" style="162" customWidth="1"/>
    <col min="9744" max="9745" width="7.7265625" style="162" customWidth="1"/>
    <col min="9746" max="9984" width="9.1796875" style="162"/>
    <col min="9985" max="9985" width="8.81640625" style="162" customWidth="1"/>
    <col min="9986" max="9986" width="5.7265625" style="162" customWidth="1"/>
    <col min="9987" max="9987" width="0" style="162" hidden="1" customWidth="1"/>
    <col min="9988" max="9988" width="20.7265625" style="162" customWidth="1"/>
    <col min="9989" max="9989" width="4.7265625" style="162" customWidth="1"/>
    <col min="9990" max="9990" width="12.7265625" style="162" customWidth="1"/>
    <col min="9991" max="9991" width="2.453125" style="162" customWidth="1"/>
    <col min="9992" max="9993" width="10.26953125" style="162" customWidth="1"/>
    <col min="9994" max="9994" width="2.453125" style="162" customWidth="1"/>
    <col min="9995" max="9995" width="15.81640625" style="162" customWidth="1"/>
    <col min="9996" max="9996" width="5.7265625" style="162" customWidth="1"/>
    <col min="9997" max="9997" width="2.453125" style="162" customWidth="1"/>
    <col min="9998" max="9998" width="9.81640625" style="162" customWidth="1"/>
    <col min="9999" max="9999" width="2.453125" style="162" customWidth="1"/>
    <col min="10000" max="10001" width="7.7265625" style="162" customWidth="1"/>
    <col min="10002" max="10240" width="9.1796875" style="162"/>
    <col min="10241" max="10241" width="8.81640625" style="162" customWidth="1"/>
    <col min="10242" max="10242" width="5.7265625" style="162" customWidth="1"/>
    <col min="10243" max="10243" width="0" style="162" hidden="1" customWidth="1"/>
    <col min="10244" max="10244" width="20.7265625" style="162" customWidth="1"/>
    <col min="10245" max="10245" width="4.7265625" style="162" customWidth="1"/>
    <col min="10246" max="10246" width="12.7265625" style="162" customWidth="1"/>
    <col min="10247" max="10247" width="2.453125" style="162" customWidth="1"/>
    <col min="10248" max="10249" width="10.26953125" style="162" customWidth="1"/>
    <col min="10250" max="10250" width="2.453125" style="162" customWidth="1"/>
    <col min="10251" max="10251" width="15.81640625" style="162" customWidth="1"/>
    <col min="10252" max="10252" width="5.7265625" style="162" customWidth="1"/>
    <col min="10253" max="10253" width="2.453125" style="162" customWidth="1"/>
    <col min="10254" max="10254" width="9.81640625" style="162" customWidth="1"/>
    <col min="10255" max="10255" width="2.453125" style="162" customWidth="1"/>
    <col min="10256" max="10257" width="7.7265625" style="162" customWidth="1"/>
    <col min="10258" max="10496" width="9.1796875" style="162"/>
    <col min="10497" max="10497" width="8.81640625" style="162" customWidth="1"/>
    <col min="10498" max="10498" width="5.7265625" style="162" customWidth="1"/>
    <col min="10499" max="10499" width="0" style="162" hidden="1" customWidth="1"/>
    <col min="10500" max="10500" width="20.7265625" style="162" customWidth="1"/>
    <col min="10501" max="10501" width="4.7265625" style="162" customWidth="1"/>
    <col min="10502" max="10502" width="12.7265625" style="162" customWidth="1"/>
    <col min="10503" max="10503" width="2.453125" style="162" customWidth="1"/>
    <col min="10504" max="10505" width="10.26953125" style="162" customWidth="1"/>
    <col min="10506" max="10506" width="2.453125" style="162" customWidth="1"/>
    <col min="10507" max="10507" width="15.81640625" style="162" customWidth="1"/>
    <col min="10508" max="10508" width="5.7265625" style="162" customWidth="1"/>
    <col min="10509" max="10509" width="2.453125" style="162" customWidth="1"/>
    <col min="10510" max="10510" width="9.81640625" style="162" customWidth="1"/>
    <col min="10511" max="10511" width="2.453125" style="162" customWidth="1"/>
    <col min="10512" max="10513" width="7.7265625" style="162" customWidth="1"/>
    <col min="10514" max="10752" width="9.1796875" style="162"/>
    <col min="10753" max="10753" width="8.81640625" style="162" customWidth="1"/>
    <col min="10754" max="10754" width="5.7265625" style="162" customWidth="1"/>
    <col min="10755" max="10755" width="0" style="162" hidden="1" customWidth="1"/>
    <col min="10756" max="10756" width="20.7265625" style="162" customWidth="1"/>
    <col min="10757" max="10757" width="4.7265625" style="162" customWidth="1"/>
    <col min="10758" max="10758" width="12.7265625" style="162" customWidth="1"/>
    <col min="10759" max="10759" width="2.453125" style="162" customWidth="1"/>
    <col min="10760" max="10761" width="10.26953125" style="162" customWidth="1"/>
    <col min="10762" max="10762" width="2.453125" style="162" customWidth="1"/>
    <col min="10763" max="10763" width="15.81640625" style="162" customWidth="1"/>
    <col min="10764" max="10764" width="5.7265625" style="162" customWidth="1"/>
    <col min="10765" max="10765" width="2.453125" style="162" customWidth="1"/>
    <col min="10766" max="10766" width="9.81640625" style="162" customWidth="1"/>
    <col min="10767" max="10767" width="2.453125" style="162" customWidth="1"/>
    <col min="10768" max="10769" width="7.7265625" style="162" customWidth="1"/>
    <col min="10770" max="11008" width="9.1796875" style="162"/>
    <col min="11009" max="11009" width="8.81640625" style="162" customWidth="1"/>
    <col min="11010" max="11010" width="5.7265625" style="162" customWidth="1"/>
    <col min="11011" max="11011" width="0" style="162" hidden="1" customWidth="1"/>
    <col min="11012" max="11012" width="20.7265625" style="162" customWidth="1"/>
    <col min="11013" max="11013" width="4.7265625" style="162" customWidth="1"/>
    <col min="11014" max="11014" width="12.7265625" style="162" customWidth="1"/>
    <col min="11015" max="11015" width="2.453125" style="162" customWidth="1"/>
    <col min="11016" max="11017" width="10.26953125" style="162" customWidth="1"/>
    <col min="11018" max="11018" width="2.453125" style="162" customWidth="1"/>
    <col min="11019" max="11019" width="15.81640625" style="162" customWidth="1"/>
    <col min="11020" max="11020" width="5.7265625" style="162" customWidth="1"/>
    <col min="11021" max="11021" width="2.453125" style="162" customWidth="1"/>
    <col min="11022" max="11022" width="9.81640625" style="162" customWidth="1"/>
    <col min="11023" max="11023" width="2.453125" style="162" customWidth="1"/>
    <col min="11024" max="11025" width="7.7265625" style="162" customWidth="1"/>
    <col min="11026" max="11264" width="9.1796875" style="162"/>
    <col min="11265" max="11265" width="8.81640625" style="162" customWidth="1"/>
    <col min="11266" max="11266" width="5.7265625" style="162" customWidth="1"/>
    <col min="11267" max="11267" width="0" style="162" hidden="1" customWidth="1"/>
    <col min="11268" max="11268" width="20.7265625" style="162" customWidth="1"/>
    <col min="11269" max="11269" width="4.7265625" style="162" customWidth="1"/>
    <col min="11270" max="11270" width="12.7265625" style="162" customWidth="1"/>
    <col min="11271" max="11271" width="2.453125" style="162" customWidth="1"/>
    <col min="11272" max="11273" width="10.26953125" style="162" customWidth="1"/>
    <col min="11274" max="11274" width="2.453125" style="162" customWidth="1"/>
    <col min="11275" max="11275" width="15.81640625" style="162" customWidth="1"/>
    <col min="11276" max="11276" width="5.7265625" style="162" customWidth="1"/>
    <col min="11277" max="11277" width="2.453125" style="162" customWidth="1"/>
    <col min="11278" max="11278" width="9.81640625" style="162" customWidth="1"/>
    <col min="11279" max="11279" width="2.453125" style="162" customWidth="1"/>
    <col min="11280" max="11281" width="7.7265625" style="162" customWidth="1"/>
    <col min="11282" max="11520" width="9.1796875" style="162"/>
    <col min="11521" max="11521" width="8.81640625" style="162" customWidth="1"/>
    <col min="11522" max="11522" width="5.7265625" style="162" customWidth="1"/>
    <col min="11523" max="11523" width="0" style="162" hidden="1" customWidth="1"/>
    <col min="11524" max="11524" width="20.7265625" style="162" customWidth="1"/>
    <col min="11525" max="11525" width="4.7265625" style="162" customWidth="1"/>
    <col min="11526" max="11526" width="12.7265625" style="162" customWidth="1"/>
    <col min="11527" max="11527" width="2.453125" style="162" customWidth="1"/>
    <col min="11528" max="11529" width="10.26953125" style="162" customWidth="1"/>
    <col min="11530" max="11530" width="2.453125" style="162" customWidth="1"/>
    <col min="11531" max="11531" width="15.81640625" style="162" customWidth="1"/>
    <col min="11532" max="11532" width="5.7265625" style="162" customWidth="1"/>
    <col min="11533" max="11533" width="2.453125" style="162" customWidth="1"/>
    <col min="11534" max="11534" width="9.81640625" style="162" customWidth="1"/>
    <col min="11535" max="11535" width="2.453125" style="162" customWidth="1"/>
    <col min="11536" max="11537" width="7.7265625" style="162" customWidth="1"/>
    <col min="11538" max="11776" width="9.1796875" style="162"/>
    <col min="11777" max="11777" width="8.81640625" style="162" customWidth="1"/>
    <col min="11778" max="11778" width="5.7265625" style="162" customWidth="1"/>
    <col min="11779" max="11779" width="0" style="162" hidden="1" customWidth="1"/>
    <col min="11780" max="11780" width="20.7265625" style="162" customWidth="1"/>
    <col min="11781" max="11781" width="4.7265625" style="162" customWidth="1"/>
    <col min="11782" max="11782" width="12.7265625" style="162" customWidth="1"/>
    <col min="11783" max="11783" width="2.453125" style="162" customWidth="1"/>
    <col min="11784" max="11785" width="10.26953125" style="162" customWidth="1"/>
    <col min="11786" max="11786" width="2.453125" style="162" customWidth="1"/>
    <col min="11787" max="11787" width="15.81640625" style="162" customWidth="1"/>
    <col min="11788" max="11788" width="5.7265625" style="162" customWidth="1"/>
    <col min="11789" max="11789" width="2.453125" style="162" customWidth="1"/>
    <col min="11790" max="11790" width="9.81640625" style="162" customWidth="1"/>
    <col min="11791" max="11791" width="2.453125" style="162" customWidth="1"/>
    <col min="11792" max="11793" width="7.7265625" style="162" customWidth="1"/>
    <col min="11794" max="12032" width="9.1796875" style="162"/>
    <col min="12033" max="12033" width="8.81640625" style="162" customWidth="1"/>
    <col min="12034" max="12034" width="5.7265625" style="162" customWidth="1"/>
    <col min="12035" max="12035" width="0" style="162" hidden="1" customWidth="1"/>
    <col min="12036" max="12036" width="20.7265625" style="162" customWidth="1"/>
    <col min="12037" max="12037" width="4.7265625" style="162" customWidth="1"/>
    <col min="12038" max="12038" width="12.7265625" style="162" customWidth="1"/>
    <col min="12039" max="12039" width="2.453125" style="162" customWidth="1"/>
    <col min="12040" max="12041" width="10.26953125" style="162" customWidth="1"/>
    <col min="12042" max="12042" width="2.453125" style="162" customWidth="1"/>
    <col min="12043" max="12043" width="15.81640625" style="162" customWidth="1"/>
    <col min="12044" max="12044" width="5.7265625" style="162" customWidth="1"/>
    <col min="12045" max="12045" width="2.453125" style="162" customWidth="1"/>
    <col min="12046" max="12046" width="9.81640625" style="162" customWidth="1"/>
    <col min="12047" max="12047" width="2.453125" style="162" customWidth="1"/>
    <col min="12048" max="12049" width="7.7265625" style="162" customWidth="1"/>
    <col min="12050" max="12288" width="9.1796875" style="162"/>
    <col min="12289" max="12289" width="8.81640625" style="162" customWidth="1"/>
    <col min="12290" max="12290" width="5.7265625" style="162" customWidth="1"/>
    <col min="12291" max="12291" width="0" style="162" hidden="1" customWidth="1"/>
    <col min="12292" max="12292" width="20.7265625" style="162" customWidth="1"/>
    <col min="12293" max="12293" width="4.7265625" style="162" customWidth="1"/>
    <col min="12294" max="12294" width="12.7265625" style="162" customWidth="1"/>
    <col min="12295" max="12295" width="2.453125" style="162" customWidth="1"/>
    <col min="12296" max="12297" width="10.26953125" style="162" customWidth="1"/>
    <col min="12298" max="12298" width="2.453125" style="162" customWidth="1"/>
    <col min="12299" max="12299" width="15.81640625" style="162" customWidth="1"/>
    <col min="12300" max="12300" width="5.7265625" style="162" customWidth="1"/>
    <col min="12301" max="12301" width="2.453125" style="162" customWidth="1"/>
    <col min="12302" max="12302" width="9.81640625" style="162" customWidth="1"/>
    <col min="12303" max="12303" width="2.453125" style="162" customWidth="1"/>
    <col min="12304" max="12305" width="7.7265625" style="162" customWidth="1"/>
    <col min="12306" max="12544" width="9.1796875" style="162"/>
    <col min="12545" max="12545" width="8.81640625" style="162" customWidth="1"/>
    <col min="12546" max="12546" width="5.7265625" style="162" customWidth="1"/>
    <col min="12547" max="12547" width="0" style="162" hidden="1" customWidth="1"/>
    <col min="12548" max="12548" width="20.7265625" style="162" customWidth="1"/>
    <col min="12549" max="12549" width="4.7265625" style="162" customWidth="1"/>
    <col min="12550" max="12550" width="12.7265625" style="162" customWidth="1"/>
    <col min="12551" max="12551" width="2.453125" style="162" customWidth="1"/>
    <col min="12552" max="12553" width="10.26953125" style="162" customWidth="1"/>
    <col min="12554" max="12554" width="2.453125" style="162" customWidth="1"/>
    <col min="12555" max="12555" width="15.81640625" style="162" customWidth="1"/>
    <col min="12556" max="12556" width="5.7265625" style="162" customWidth="1"/>
    <col min="12557" max="12557" width="2.453125" style="162" customWidth="1"/>
    <col min="12558" max="12558" width="9.81640625" style="162" customWidth="1"/>
    <col min="12559" max="12559" width="2.453125" style="162" customWidth="1"/>
    <col min="12560" max="12561" width="7.7265625" style="162" customWidth="1"/>
    <col min="12562" max="12800" width="9.1796875" style="162"/>
    <col min="12801" max="12801" width="8.81640625" style="162" customWidth="1"/>
    <col min="12802" max="12802" width="5.7265625" style="162" customWidth="1"/>
    <col min="12803" max="12803" width="0" style="162" hidden="1" customWidth="1"/>
    <col min="12804" max="12804" width="20.7265625" style="162" customWidth="1"/>
    <col min="12805" max="12805" width="4.7265625" style="162" customWidth="1"/>
    <col min="12806" max="12806" width="12.7265625" style="162" customWidth="1"/>
    <col min="12807" max="12807" width="2.453125" style="162" customWidth="1"/>
    <col min="12808" max="12809" width="10.26953125" style="162" customWidth="1"/>
    <col min="12810" max="12810" width="2.453125" style="162" customWidth="1"/>
    <col min="12811" max="12811" width="15.81640625" style="162" customWidth="1"/>
    <col min="12812" max="12812" width="5.7265625" style="162" customWidth="1"/>
    <col min="12813" max="12813" width="2.453125" style="162" customWidth="1"/>
    <col min="12814" max="12814" width="9.81640625" style="162" customWidth="1"/>
    <col min="12815" max="12815" width="2.453125" style="162" customWidth="1"/>
    <col min="12816" max="12817" width="7.7265625" style="162" customWidth="1"/>
    <col min="12818" max="13056" width="9.1796875" style="162"/>
    <col min="13057" max="13057" width="8.81640625" style="162" customWidth="1"/>
    <col min="13058" max="13058" width="5.7265625" style="162" customWidth="1"/>
    <col min="13059" max="13059" width="0" style="162" hidden="1" customWidth="1"/>
    <col min="13060" max="13060" width="20.7265625" style="162" customWidth="1"/>
    <col min="13061" max="13061" width="4.7265625" style="162" customWidth="1"/>
    <col min="13062" max="13062" width="12.7265625" style="162" customWidth="1"/>
    <col min="13063" max="13063" width="2.453125" style="162" customWidth="1"/>
    <col min="13064" max="13065" width="10.26953125" style="162" customWidth="1"/>
    <col min="13066" max="13066" width="2.453125" style="162" customWidth="1"/>
    <col min="13067" max="13067" width="15.81640625" style="162" customWidth="1"/>
    <col min="13068" max="13068" width="5.7265625" style="162" customWidth="1"/>
    <col min="13069" max="13069" width="2.453125" style="162" customWidth="1"/>
    <col min="13070" max="13070" width="9.81640625" style="162" customWidth="1"/>
    <col min="13071" max="13071" width="2.453125" style="162" customWidth="1"/>
    <col min="13072" max="13073" width="7.7265625" style="162" customWidth="1"/>
    <col min="13074" max="13312" width="9.1796875" style="162"/>
    <col min="13313" max="13313" width="8.81640625" style="162" customWidth="1"/>
    <col min="13314" max="13314" width="5.7265625" style="162" customWidth="1"/>
    <col min="13315" max="13315" width="0" style="162" hidden="1" customWidth="1"/>
    <col min="13316" max="13316" width="20.7265625" style="162" customWidth="1"/>
    <col min="13317" max="13317" width="4.7265625" style="162" customWidth="1"/>
    <col min="13318" max="13318" width="12.7265625" style="162" customWidth="1"/>
    <col min="13319" max="13319" width="2.453125" style="162" customWidth="1"/>
    <col min="13320" max="13321" width="10.26953125" style="162" customWidth="1"/>
    <col min="13322" max="13322" width="2.453125" style="162" customWidth="1"/>
    <col min="13323" max="13323" width="15.81640625" style="162" customWidth="1"/>
    <col min="13324" max="13324" width="5.7265625" style="162" customWidth="1"/>
    <col min="13325" max="13325" width="2.453125" style="162" customWidth="1"/>
    <col min="13326" max="13326" width="9.81640625" style="162" customWidth="1"/>
    <col min="13327" max="13327" width="2.453125" style="162" customWidth="1"/>
    <col min="13328" max="13329" width="7.7265625" style="162" customWidth="1"/>
    <col min="13330" max="13568" width="9.1796875" style="162"/>
    <col min="13569" max="13569" width="8.81640625" style="162" customWidth="1"/>
    <col min="13570" max="13570" width="5.7265625" style="162" customWidth="1"/>
    <col min="13571" max="13571" width="0" style="162" hidden="1" customWidth="1"/>
    <col min="13572" max="13572" width="20.7265625" style="162" customWidth="1"/>
    <col min="13573" max="13573" width="4.7265625" style="162" customWidth="1"/>
    <col min="13574" max="13574" width="12.7265625" style="162" customWidth="1"/>
    <col min="13575" max="13575" width="2.453125" style="162" customWidth="1"/>
    <col min="13576" max="13577" width="10.26953125" style="162" customWidth="1"/>
    <col min="13578" max="13578" width="2.453125" style="162" customWidth="1"/>
    <col min="13579" max="13579" width="15.81640625" style="162" customWidth="1"/>
    <col min="13580" max="13580" width="5.7265625" style="162" customWidth="1"/>
    <col min="13581" max="13581" width="2.453125" style="162" customWidth="1"/>
    <col min="13582" max="13582" width="9.81640625" style="162" customWidth="1"/>
    <col min="13583" max="13583" width="2.453125" style="162" customWidth="1"/>
    <col min="13584" max="13585" width="7.7265625" style="162" customWidth="1"/>
    <col min="13586" max="13824" width="9.1796875" style="162"/>
    <col min="13825" max="13825" width="8.81640625" style="162" customWidth="1"/>
    <col min="13826" max="13826" width="5.7265625" style="162" customWidth="1"/>
    <col min="13827" max="13827" width="0" style="162" hidden="1" customWidth="1"/>
    <col min="13828" max="13828" width="20.7265625" style="162" customWidth="1"/>
    <col min="13829" max="13829" width="4.7265625" style="162" customWidth="1"/>
    <col min="13830" max="13830" width="12.7265625" style="162" customWidth="1"/>
    <col min="13831" max="13831" width="2.453125" style="162" customWidth="1"/>
    <col min="13832" max="13833" width="10.26953125" style="162" customWidth="1"/>
    <col min="13834" max="13834" width="2.453125" style="162" customWidth="1"/>
    <col min="13835" max="13835" width="15.81640625" style="162" customWidth="1"/>
    <col min="13836" max="13836" width="5.7265625" style="162" customWidth="1"/>
    <col min="13837" max="13837" width="2.453125" style="162" customWidth="1"/>
    <col min="13838" max="13838" width="9.81640625" style="162" customWidth="1"/>
    <col min="13839" max="13839" width="2.453125" style="162" customWidth="1"/>
    <col min="13840" max="13841" width="7.7265625" style="162" customWidth="1"/>
    <col min="13842" max="14080" width="9.1796875" style="162"/>
    <col min="14081" max="14081" width="8.81640625" style="162" customWidth="1"/>
    <col min="14082" max="14082" width="5.7265625" style="162" customWidth="1"/>
    <col min="14083" max="14083" width="0" style="162" hidden="1" customWidth="1"/>
    <col min="14084" max="14084" width="20.7265625" style="162" customWidth="1"/>
    <col min="14085" max="14085" width="4.7265625" style="162" customWidth="1"/>
    <col min="14086" max="14086" width="12.7265625" style="162" customWidth="1"/>
    <col min="14087" max="14087" width="2.453125" style="162" customWidth="1"/>
    <col min="14088" max="14089" width="10.26953125" style="162" customWidth="1"/>
    <col min="14090" max="14090" width="2.453125" style="162" customWidth="1"/>
    <col min="14091" max="14091" width="15.81640625" style="162" customWidth="1"/>
    <col min="14092" max="14092" width="5.7265625" style="162" customWidth="1"/>
    <col min="14093" max="14093" width="2.453125" style="162" customWidth="1"/>
    <col min="14094" max="14094" width="9.81640625" style="162" customWidth="1"/>
    <col min="14095" max="14095" width="2.453125" style="162" customWidth="1"/>
    <col min="14096" max="14097" width="7.7265625" style="162" customWidth="1"/>
    <col min="14098" max="14336" width="9.1796875" style="162"/>
    <col min="14337" max="14337" width="8.81640625" style="162" customWidth="1"/>
    <col min="14338" max="14338" width="5.7265625" style="162" customWidth="1"/>
    <col min="14339" max="14339" width="0" style="162" hidden="1" customWidth="1"/>
    <col min="14340" max="14340" width="20.7265625" style="162" customWidth="1"/>
    <col min="14341" max="14341" width="4.7265625" style="162" customWidth="1"/>
    <col min="14342" max="14342" width="12.7265625" style="162" customWidth="1"/>
    <col min="14343" max="14343" width="2.453125" style="162" customWidth="1"/>
    <col min="14344" max="14345" width="10.26953125" style="162" customWidth="1"/>
    <col min="14346" max="14346" width="2.453125" style="162" customWidth="1"/>
    <col min="14347" max="14347" width="15.81640625" style="162" customWidth="1"/>
    <col min="14348" max="14348" width="5.7265625" style="162" customWidth="1"/>
    <col min="14349" max="14349" width="2.453125" style="162" customWidth="1"/>
    <col min="14350" max="14350" width="9.81640625" style="162" customWidth="1"/>
    <col min="14351" max="14351" width="2.453125" style="162" customWidth="1"/>
    <col min="14352" max="14353" width="7.7265625" style="162" customWidth="1"/>
    <col min="14354" max="14592" width="9.1796875" style="162"/>
    <col min="14593" max="14593" width="8.81640625" style="162" customWidth="1"/>
    <col min="14594" max="14594" width="5.7265625" style="162" customWidth="1"/>
    <col min="14595" max="14595" width="0" style="162" hidden="1" customWidth="1"/>
    <col min="14596" max="14596" width="20.7265625" style="162" customWidth="1"/>
    <col min="14597" max="14597" width="4.7265625" style="162" customWidth="1"/>
    <col min="14598" max="14598" width="12.7265625" style="162" customWidth="1"/>
    <col min="14599" max="14599" width="2.453125" style="162" customWidth="1"/>
    <col min="14600" max="14601" width="10.26953125" style="162" customWidth="1"/>
    <col min="14602" max="14602" width="2.453125" style="162" customWidth="1"/>
    <col min="14603" max="14603" width="15.81640625" style="162" customWidth="1"/>
    <col min="14604" max="14604" width="5.7265625" style="162" customWidth="1"/>
    <col min="14605" max="14605" width="2.453125" style="162" customWidth="1"/>
    <col min="14606" max="14606" width="9.81640625" style="162" customWidth="1"/>
    <col min="14607" max="14607" width="2.453125" style="162" customWidth="1"/>
    <col min="14608" max="14609" width="7.7265625" style="162" customWidth="1"/>
    <col min="14610" max="14848" width="9.1796875" style="162"/>
    <col min="14849" max="14849" width="8.81640625" style="162" customWidth="1"/>
    <col min="14850" max="14850" width="5.7265625" style="162" customWidth="1"/>
    <col min="14851" max="14851" width="0" style="162" hidden="1" customWidth="1"/>
    <col min="14852" max="14852" width="20.7265625" style="162" customWidth="1"/>
    <col min="14853" max="14853" width="4.7265625" style="162" customWidth="1"/>
    <col min="14854" max="14854" width="12.7265625" style="162" customWidth="1"/>
    <col min="14855" max="14855" width="2.453125" style="162" customWidth="1"/>
    <col min="14856" max="14857" width="10.26953125" style="162" customWidth="1"/>
    <col min="14858" max="14858" width="2.453125" style="162" customWidth="1"/>
    <col min="14859" max="14859" width="15.81640625" style="162" customWidth="1"/>
    <col min="14860" max="14860" width="5.7265625" style="162" customWidth="1"/>
    <col min="14861" max="14861" width="2.453125" style="162" customWidth="1"/>
    <col min="14862" max="14862" width="9.81640625" style="162" customWidth="1"/>
    <col min="14863" max="14863" width="2.453125" style="162" customWidth="1"/>
    <col min="14864" max="14865" width="7.7265625" style="162" customWidth="1"/>
    <col min="14866" max="15104" width="9.1796875" style="162"/>
    <col min="15105" max="15105" width="8.81640625" style="162" customWidth="1"/>
    <col min="15106" max="15106" width="5.7265625" style="162" customWidth="1"/>
    <col min="15107" max="15107" width="0" style="162" hidden="1" customWidth="1"/>
    <col min="15108" max="15108" width="20.7265625" style="162" customWidth="1"/>
    <col min="15109" max="15109" width="4.7265625" style="162" customWidth="1"/>
    <col min="15110" max="15110" width="12.7265625" style="162" customWidth="1"/>
    <col min="15111" max="15111" width="2.453125" style="162" customWidth="1"/>
    <col min="15112" max="15113" width="10.26953125" style="162" customWidth="1"/>
    <col min="15114" max="15114" width="2.453125" style="162" customWidth="1"/>
    <col min="15115" max="15115" width="15.81640625" style="162" customWidth="1"/>
    <col min="15116" max="15116" width="5.7265625" style="162" customWidth="1"/>
    <col min="15117" max="15117" width="2.453125" style="162" customWidth="1"/>
    <col min="15118" max="15118" width="9.81640625" style="162" customWidth="1"/>
    <col min="15119" max="15119" width="2.453125" style="162" customWidth="1"/>
    <col min="15120" max="15121" width="7.7265625" style="162" customWidth="1"/>
    <col min="15122" max="15360" width="9.1796875" style="162"/>
    <col min="15361" max="15361" width="8.81640625" style="162" customWidth="1"/>
    <col min="15362" max="15362" width="5.7265625" style="162" customWidth="1"/>
    <col min="15363" max="15363" width="0" style="162" hidden="1" customWidth="1"/>
    <col min="15364" max="15364" width="20.7265625" style="162" customWidth="1"/>
    <col min="15365" max="15365" width="4.7265625" style="162" customWidth="1"/>
    <col min="15366" max="15366" width="12.7265625" style="162" customWidth="1"/>
    <col min="15367" max="15367" width="2.453125" style="162" customWidth="1"/>
    <col min="15368" max="15369" width="10.26953125" style="162" customWidth="1"/>
    <col min="15370" max="15370" width="2.453125" style="162" customWidth="1"/>
    <col min="15371" max="15371" width="15.81640625" style="162" customWidth="1"/>
    <col min="15372" max="15372" width="5.7265625" style="162" customWidth="1"/>
    <col min="15373" max="15373" width="2.453125" style="162" customWidth="1"/>
    <col min="15374" max="15374" width="9.81640625" style="162" customWidth="1"/>
    <col min="15375" max="15375" width="2.453125" style="162" customWidth="1"/>
    <col min="15376" max="15377" width="7.7265625" style="162" customWidth="1"/>
    <col min="15378" max="15616" width="9.1796875" style="162"/>
    <col min="15617" max="15617" width="8.81640625" style="162" customWidth="1"/>
    <col min="15618" max="15618" width="5.7265625" style="162" customWidth="1"/>
    <col min="15619" max="15619" width="0" style="162" hidden="1" customWidth="1"/>
    <col min="15620" max="15620" width="20.7265625" style="162" customWidth="1"/>
    <col min="15621" max="15621" width="4.7265625" style="162" customWidth="1"/>
    <col min="15622" max="15622" width="12.7265625" style="162" customWidth="1"/>
    <col min="15623" max="15623" width="2.453125" style="162" customWidth="1"/>
    <col min="15624" max="15625" width="10.26953125" style="162" customWidth="1"/>
    <col min="15626" max="15626" width="2.453125" style="162" customWidth="1"/>
    <col min="15627" max="15627" width="15.81640625" style="162" customWidth="1"/>
    <col min="15628" max="15628" width="5.7265625" style="162" customWidth="1"/>
    <col min="15629" max="15629" width="2.453125" style="162" customWidth="1"/>
    <col min="15630" max="15630" width="9.81640625" style="162" customWidth="1"/>
    <col min="15631" max="15631" width="2.453125" style="162" customWidth="1"/>
    <col min="15632" max="15633" width="7.7265625" style="162" customWidth="1"/>
    <col min="15634" max="15872" width="9.1796875" style="162"/>
    <col min="15873" max="15873" width="8.81640625" style="162" customWidth="1"/>
    <col min="15874" max="15874" width="5.7265625" style="162" customWidth="1"/>
    <col min="15875" max="15875" width="0" style="162" hidden="1" customWidth="1"/>
    <col min="15876" max="15876" width="20.7265625" style="162" customWidth="1"/>
    <col min="15877" max="15877" width="4.7265625" style="162" customWidth="1"/>
    <col min="15878" max="15878" width="12.7265625" style="162" customWidth="1"/>
    <col min="15879" max="15879" width="2.453125" style="162" customWidth="1"/>
    <col min="15880" max="15881" width="10.26953125" style="162" customWidth="1"/>
    <col min="15882" max="15882" width="2.453125" style="162" customWidth="1"/>
    <col min="15883" max="15883" width="15.81640625" style="162" customWidth="1"/>
    <col min="15884" max="15884" width="5.7265625" style="162" customWidth="1"/>
    <col min="15885" max="15885" width="2.453125" style="162" customWidth="1"/>
    <col min="15886" max="15886" width="9.81640625" style="162" customWidth="1"/>
    <col min="15887" max="15887" width="2.453125" style="162" customWidth="1"/>
    <col min="15888" max="15889" width="7.7265625" style="162" customWidth="1"/>
    <col min="15890" max="16128" width="9.1796875" style="162"/>
    <col min="16129" max="16129" width="8.81640625" style="162" customWidth="1"/>
    <col min="16130" max="16130" width="5.7265625" style="162" customWidth="1"/>
    <col min="16131" max="16131" width="0" style="162" hidden="1" customWidth="1"/>
    <col min="16132" max="16132" width="20.7265625" style="162" customWidth="1"/>
    <col min="16133" max="16133" width="4.7265625" style="162" customWidth="1"/>
    <col min="16134" max="16134" width="12.7265625" style="162" customWidth="1"/>
    <col min="16135" max="16135" width="2.453125" style="162" customWidth="1"/>
    <col min="16136" max="16137" width="10.26953125" style="162" customWidth="1"/>
    <col min="16138" max="16138" width="2.453125" style="162" customWidth="1"/>
    <col min="16139" max="16139" width="15.81640625" style="162" customWidth="1"/>
    <col min="16140" max="16140" width="5.7265625" style="162" customWidth="1"/>
    <col min="16141" max="16141" width="2.453125" style="162" customWidth="1"/>
    <col min="16142" max="16142" width="9.81640625" style="162" customWidth="1"/>
    <col min="16143" max="16143" width="2.453125" style="162" customWidth="1"/>
    <col min="16144" max="16145" width="7.7265625" style="162" customWidth="1"/>
    <col min="16146" max="16384" width="9.1796875" style="162"/>
  </cols>
  <sheetData>
    <row r="1" spans="1:17" ht="30" customHeight="1" x14ac:dyDescent="0.3">
      <c r="A1" s="452" t="str">
        <f>IF(OR(J6="МУЖЧИНЫ И ЖЕНЩИНЫ",J6="ЮНОШИ И ДЕВУШКИ",J6="ЮНИОРЫ И ЮНИОРКИ"),"ОСНОВНОЙ ТУРНИР В СПОРТИВНОЙ ДИСЦИПЛИНЕ “СМЕШАННЫЙ ПАРНЫЙ РАЗРЯД“","ОСНОВНОЙ ТУРНИР В СПОРТИВНОЙ ДИСЦИПЛИНЕ “ПЛЯЖНЫЙ ТЕННИС - ПАРНЫЙ РАЗРЯД“")</f>
        <v>ОСНОВНОЙ ТУРНИР В СПОРТИВНОЙ ДИСЦИПЛИНЕ “ПЛЯЖНЫЙ ТЕННИС - ПАРНЫЙ РАЗРЯД“</v>
      </c>
      <c r="B1" s="452"/>
      <c r="C1" s="452"/>
      <c r="D1" s="452"/>
      <c r="E1" s="452"/>
      <c r="F1" s="452"/>
      <c r="G1" s="452"/>
      <c r="H1" s="452"/>
      <c r="I1" s="452"/>
      <c r="J1" s="452"/>
      <c r="K1" s="452"/>
      <c r="L1" s="452"/>
      <c r="M1" s="452"/>
      <c r="N1" s="452"/>
      <c r="O1" s="452"/>
      <c r="P1" s="452"/>
      <c r="Q1" s="452"/>
    </row>
    <row r="2" spans="1:17" x14ac:dyDescent="0.25">
      <c r="A2" s="453" t="s">
        <v>0</v>
      </c>
      <c r="B2" s="454"/>
      <c r="C2" s="454"/>
      <c r="D2" s="454"/>
      <c r="E2" s="454"/>
      <c r="F2" s="454"/>
      <c r="G2" s="454"/>
      <c r="H2" s="454"/>
      <c r="I2" s="454"/>
      <c r="J2" s="454"/>
      <c r="K2" s="454"/>
      <c r="L2" s="454"/>
      <c r="M2" s="454"/>
      <c r="N2" s="454"/>
      <c r="O2" s="454"/>
      <c r="P2" s="454"/>
      <c r="Q2" s="455"/>
    </row>
    <row r="3" spans="1:17" s="119" customFormat="1" ht="25" x14ac:dyDescent="0.25">
      <c r="A3" s="456" t="s">
        <v>277</v>
      </c>
      <c r="B3" s="457"/>
      <c r="C3" s="457"/>
      <c r="D3" s="457"/>
      <c r="E3" s="457"/>
      <c r="F3" s="457"/>
      <c r="G3" s="457"/>
      <c r="H3" s="457"/>
      <c r="I3" s="457"/>
      <c r="J3" s="457"/>
      <c r="K3" s="457"/>
      <c r="L3" s="457"/>
      <c r="M3" s="457"/>
      <c r="N3" s="457"/>
      <c r="O3" s="457"/>
      <c r="P3" s="457"/>
      <c r="Q3" s="458"/>
    </row>
    <row r="4" spans="1:17" ht="12" customHeight="1" x14ac:dyDescent="0.25">
      <c r="C4" s="162"/>
    </row>
    <row r="5" spans="1:17" s="164" customFormat="1" ht="13.9" customHeight="1" x14ac:dyDescent="0.25">
      <c r="A5" s="459" t="s">
        <v>1</v>
      </c>
      <c r="B5" s="459"/>
      <c r="C5" s="459"/>
      <c r="D5" s="459"/>
      <c r="E5" s="459" t="s">
        <v>2</v>
      </c>
      <c r="F5" s="459"/>
      <c r="G5" s="460" t="s">
        <v>3</v>
      </c>
      <c r="H5" s="461"/>
      <c r="I5" s="462"/>
      <c r="J5" s="460" t="s">
        <v>4</v>
      </c>
      <c r="K5" s="461"/>
      <c r="L5" s="461"/>
      <c r="M5" s="461"/>
      <c r="N5" s="462"/>
      <c r="O5" s="460" t="s">
        <v>5</v>
      </c>
      <c r="P5" s="462"/>
      <c r="Q5" s="163" t="s">
        <v>6</v>
      </c>
    </row>
    <row r="6" spans="1:17" s="165" customFormat="1" ht="13" x14ac:dyDescent="0.25">
      <c r="A6" s="444" t="s">
        <v>7</v>
      </c>
      <c r="B6" s="444"/>
      <c r="C6" s="444"/>
      <c r="D6" s="444"/>
      <c r="E6" s="445">
        <v>45151</v>
      </c>
      <c r="F6" s="444"/>
      <c r="G6" s="446" t="s">
        <v>141</v>
      </c>
      <c r="H6" s="447"/>
      <c r="I6" s="448"/>
      <c r="J6" s="446" t="s">
        <v>250</v>
      </c>
      <c r="K6" s="447"/>
      <c r="L6" s="447"/>
      <c r="M6" s="447"/>
      <c r="N6" s="448"/>
      <c r="O6" s="449" t="s">
        <v>10</v>
      </c>
      <c r="P6" s="450"/>
      <c r="Q6" s="8"/>
    </row>
    <row r="7" spans="1:17" s="165" customFormat="1" ht="13" x14ac:dyDescent="0.25">
      <c r="A7" s="166"/>
      <c r="B7" s="166"/>
      <c r="C7" s="166"/>
      <c r="D7" s="166"/>
      <c r="E7" s="166"/>
      <c r="F7" s="166"/>
      <c r="G7" s="166"/>
      <c r="H7" s="166"/>
      <c r="I7" s="166"/>
      <c r="J7" s="166"/>
      <c r="K7" s="166"/>
      <c r="L7" s="166"/>
      <c r="M7" s="166"/>
      <c r="N7" s="166"/>
      <c r="O7" s="166"/>
      <c r="P7" s="166"/>
      <c r="Q7" s="166"/>
    </row>
    <row r="8" spans="1:17" s="165" customFormat="1" ht="13" x14ac:dyDescent="0.25">
      <c r="A8" s="166"/>
      <c r="B8" s="166"/>
      <c r="C8" s="166"/>
      <c r="D8" s="166"/>
      <c r="E8" s="166"/>
      <c r="F8" s="166"/>
      <c r="G8" s="166"/>
      <c r="H8" s="166"/>
      <c r="I8" s="166"/>
      <c r="J8" s="166"/>
      <c r="K8" s="166"/>
      <c r="L8" s="166"/>
      <c r="M8" s="166"/>
      <c r="N8" s="166"/>
      <c r="O8" s="166"/>
      <c r="P8" s="166"/>
      <c r="Q8" s="166"/>
    </row>
    <row r="9" spans="1:17" s="165" customFormat="1" ht="18" x14ac:dyDescent="0.25">
      <c r="A9" s="451" t="s">
        <v>305</v>
      </c>
      <c r="B9" s="451"/>
      <c r="C9" s="451"/>
      <c r="D9" s="451"/>
      <c r="E9" s="451"/>
      <c r="F9" s="451"/>
      <c r="G9" s="451"/>
      <c r="H9" s="451"/>
      <c r="I9" s="451"/>
      <c r="J9" s="451"/>
      <c r="K9" s="451"/>
      <c r="L9" s="451"/>
      <c r="M9" s="451"/>
      <c r="N9" s="451"/>
      <c r="O9" s="451"/>
      <c r="P9" s="451"/>
      <c r="Q9" s="451"/>
    </row>
    <row r="10" spans="1:17" s="165" customFormat="1" ht="13" x14ac:dyDescent="0.25">
      <c r="A10" s="166"/>
      <c r="B10" s="166"/>
      <c r="C10" s="166"/>
      <c r="D10" s="166"/>
      <c r="E10" s="166"/>
      <c r="F10" s="166"/>
      <c r="G10" s="166"/>
      <c r="H10" s="166"/>
      <c r="I10" s="166"/>
      <c r="J10" s="166"/>
      <c r="K10" s="166"/>
      <c r="L10" s="166"/>
      <c r="M10" s="166"/>
      <c r="N10" s="166"/>
      <c r="O10" s="166"/>
      <c r="P10" s="166"/>
      <c r="Q10" s="166"/>
    </row>
    <row r="11" spans="1:17" ht="10.5" customHeight="1" x14ac:dyDescent="0.25">
      <c r="A11" s="167"/>
      <c r="B11" s="167"/>
      <c r="C11" s="168"/>
      <c r="D11" s="167"/>
      <c r="E11" s="167"/>
      <c r="F11" s="434"/>
      <c r="G11" s="434"/>
      <c r="H11" s="434"/>
      <c r="I11" s="434"/>
      <c r="J11" s="434"/>
      <c r="K11" s="434"/>
      <c r="L11" s="434"/>
      <c r="M11" s="434"/>
      <c r="N11" s="434"/>
      <c r="O11" s="434"/>
      <c r="P11" s="434"/>
      <c r="Q11" s="167"/>
    </row>
    <row r="12" spans="1:17" ht="6" customHeight="1" x14ac:dyDescent="0.25">
      <c r="A12" s="435" t="s">
        <v>306</v>
      </c>
      <c r="B12" s="437" t="s">
        <v>307</v>
      </c>
      <c r="C12" s="439"/>
      <c r="D12" s="441" t="s">
        <v>16</v>
      </c>
      <c r="E12" s="433" t="s">
        <v>17</v>
      </c>
      <c r="F12" s="433" t="s">
        <v>18</v>
      </c>
      <c r="G12" s="170"/>
      <c r="H12" s="171"/>
    </row>
    <row r="13" spans="1:17" ht="9.75" customHeight="1" x14ac:dyDescent="0.25">
      <c r="A13" s="436"/>
      <c r="B13" s="438"/>
      <c r="C13" s="439"/>
      <c r="D13" s="441"/>
      <c r="E13" s="433"/>
      <c r="F13" s="433"/>
      <c r="G13" s="172"/>
      <c r="H13" s="173"/>
      <c r="I13" s="431" t="s">
        <v>308</v>
      </c>
      <c r="J13" s="431"/>
      <c r="K13" s="431"/>
      <c r="L13" s="431"/>
      <c r="M13" s="431"/>
      <c r="N13" s="431"/>
      <c r="O13" s="431"/>
      <c r="P13" s="431"/>
      <c r="Q13" s="433"/>
    </row>
    <row r="14" spans="1:17" s="169" customFormat="1" ht="9.75" customHeight="1" thickBot="1" x14ac:dyDescent="0.3">
      <c r="A14" s="436"/>
      <c r="B14" s="438"/>
      <c r="C14" s="440"/>
      <c r="D14" s="442"/>
      <c r="E14" s="443"/>
      <c r="F14" s="443"/>
      <c r="G14" s="174"/>
      <c r="H14" s="175"/>
      <c r="I14" s="432"/>
      <c r="J14" s="432"/>
      <c r="K14" s="432"/>
      <c r="L14" s="432"/>
      <c r="M14" s="432"/>
      <c r="N14" s="432"/>
      <c r="O14" s="432"/>
      <c r="P14" s="432"/>
      <c r="Q14" s="433"/>
    </row>
    <row r="15" spans="1:17" s="169" customFormat="1" ht="21" customHeight="1" x14ac:dyDescent="0.25">
      <c r="A15" s="409">
        <v>1</v>
      </c>
      <c r="B15" s="411">
        <v>1</v>
      </c>
      <c r="C15" s="413"/>
      <c r="D15" s="176" t="s">
        <v>327</v>
      </c>
      <c r="E15" s="177" t="s">
        <v>326</v>
      </c>
      <c r="F15" s="178" t="s">
        <v>29</v>
      </c>
      <c r="G15" s="415" t="s">
        <v>327</v>
      </c>
      <c r="H15" s="416"/>
      <c r="I15" s="416"/>
      <c r="J15" s="180"/>
      <c r="K15" s="181"/>
      <c r="L15" s="181"/>
      <c r="M15" s="168"/>
      <c r="N15" s="168"/>
      <c r="O15" s="168"/>
      <c r="P15" s="168"/>
      <c r="Q15" s="168"/>
    </row>
    <row r="16" spans="1:17" s="169" customFormat="1" ht="21" customHeight="1" x14ac:dyDescent="0.25">
      <c r="A16" s="410"/>
      <c r="B16" s="412"/>
      <c r="C16" s="414"/>
      <c r="D16" s="182" t="s">
        <v>329</v>
      </c>
      <c r="E16" s="183" t="s">
        <v>328</v>
      </c>
      <c r="F16" s="184" t="s">
        <v>29</v>
      </c>
      <c r="G16" s="418" t="s">
        <v>329</v>
      </c>
      <c r="H16" s="419"/>
      <c r="I16" s="419"/>
      <c r="J16" s="180"/>
      <c r="K16" s="181"/>
      <c r="L16" s="181"/>
      <c r="M16" s="168"/>
      <c r="N16" s="168"/>
      <c r="O16" s="168"/>
      <c r="P16" s="168"/>
      <c r="Q16" s="168"/>
    </row>
    <row r="17" spans="1:17" s="114" customFormat="1" ht="21" customHeight="1" x14ac:dyDescent="0.25">
      <c r="A17" s="397" t="s">
        <v>309</v>
      </c>
      <c r="B17" s="399">
        <v>2</v>
      </c>
      <c r="C17" s="401"/>
      <c r="D17" s="185" t="s">
        <v>411</v>
      </c>
      <c r="E17" s="186" t="s">
        <v>333</v>
      </c>
      <c r="F17" s="187" t="s">
        <v>82</v>
      </c>
      <c r="G17" s="188"/>
      <c r="H17" s="403" t="s">
        <v>487</v>
      </c>
      <c r="I17" s="421"/>
      <c r="J17" s="189"/>
      <c r="K17" s="190"/>
      <c r="L17" s="190"/>
      <c r="M17" s="191"/>
      <c r="N17" s="191"/>
      <c r="O17" s="191"/>
      <c r="P17" s="191"/>
      <c r="Q17" s="191"/>
    </row>
    <row r="18" spans="1:17" s="114" customFormat="1" ht="21" customHeight="1" thickBot="1" x14ac:dyDescent="0.3">
      <c r="A18" s="398"/>
      <c r="B18" s="400"/>
      <c r="C18" s="402"/>
      <c r="D18" s="192" t="s">
        <v>336</v>
      </c>
      <c r="E18" s="193" t="s">
        <v>334</v>
      </c>
      <c r="F18" s="194" t="s">
        <v>29</v>
      </c>
      <c r="G18" s="195"/>
      <c r="H18" s="189"/>
      <c r="I18" s="196"/>
      <c r="J18" s="189"/>
      <c r="K18" s="190"/>
      <c r="L18" s="190"/>
      <c r="M18" s="191"/>
      <c r="N18" s="191"/>
      <c r="O18" s="191"/>
      <c r="P18" s="191"/>
      <c r="Q18" s="191"/>
    </row>
    <row r="19" spans="1:17" s="114" customFormat="1" ht="21" customHeight="1" x14ac:dyDescent="0.25">
      <c r="A19" s="197"/>
      <c r="B19" s="198"/>
      <c r="C19" s="199"/>
      <c r="D19" s="200"/>
      <c r="E19" s="200"/>
      <c r="F19" s="200"/>
      <c r="G19" s="201"/>
      <c r="H19" s="189"/>
      <c r="I19" s="196"/>
      <c r="J19" s="422" t="s">
        <v>331</v>
      </c>
      <c r="K19" s="393"/>
      <c r="L19" s="393"/>
      <c r="M19" s="189"/>
      <c r="N19" s="191"/>
      <c r="O19" s="191"/>
      <c r="P19" s="191"/>
      <c r="Q19" s="191"/>
    </row>
    <row r="20" spans="1:17" s="114" customFormat="1" ht="21" customHeight="1" x14ac:dyDescent="0.25">
      <c r="A20" s="423"/>
      <c r="B20" s="425"/>
      <c r="C20" s="427"/>
      <c r="D20" s="429"/>
      <c r="E20" s="205"/>
      <c r="F20" s="429"/>
      <c r="G20" s="201"/>
      <c r="H20" s="189"/>
      <c r="I20" s="196"/>
      <c r="J20" s="396" t="s">
        <v>332</v>
      </c>
      <c r="K20" s="388"/>
      <c r="L20" s="388"/>
      <c r="M20" s="189"/>
      <c r="N20" s="191"/>
      <c r="O20" s="191"/>
      <c r="P20" s="191"/>
      <c r="Q20" s="191"/>
    </row>
    <row r="21" spans="1:17" s="114" customFormat="1" ht="21" customHeight="1" x14ac:dyDescent="0.25">
      <c r="A21" s="423"/>
      <c r="B21" s="425"/>
      <c r="C21" s="427"/>
      <c r="D21" s="429"/>
      <c r="E21" s="205"/>
      <c r="F21" s="429"/>
      <c r="G21" s="201"/>
      <c r="H21" s="189"/>
      <c r="I21" s="196"/>
      <c r="J21" s="206"/>
      <c r="K21" s="408" t="s">
        <v>489</v>
      </c>
      <c r="L21" s="408"/>
      <c r="M21" s="189"/>
      <c r="N21" s="191"/>
      <c r="O21" s="191"/>
      <c r="P21" s="191"/>
      <c r="Q21" s="191"/>
    </row>
    <row r="22" spans="1:17" s="114" customFormat="1" ht="21" customHeight="1" thickBot="1" x14ac:dyDescent="0.3">
      <c r="A22" s="424"/>
      <c r="B22" s="426"/>
      <c r="C22" s="428"/>
      <c r="D22" s="430"/>
      <c r="E22" s="207"/>
      <c r="F22" s="430"/>
      <c r="G22" s="201"/>
      <c r="H22" s="208"/>
      <c r="I22" s="209"/>
      <c r="J22" s="210"/>
      <c r="K22" s="393"/>
      <c r="L22" s="393"/>
      <c r="M22" s="211"/>
      <c r="N22" s="191"/>
      <c r="O22" s="191"/>
      <c r="P22" s="191"/>
      <c r="Q22" s="191"/>
    </row>
    <row r="23" spans="1:17" s="114" customFormat="1" ht="21" customHeight="1" x14ac:dyDescent="0.25">
      <c r="A23" s="409"/>
      <c r="B23" s="411">
        <v>3</v>
      </c>
      <c r="C23" s="413"/>
      <c r="D23" s="176" t="s">
        <v>407</v>
      </c>
      <c r="E23" s="177" t="s">
        <v>406</v>
      </c>
      <c r="F23" s="178" t="s">
        <v>29</v>
      </c>
      <c r="G23" s="415" t="s">
        <v>331</v>
      </c>
      <c r="H23" s="416"/>
      <c r="I23" s="417"/>
      <c r="J23" s="202"/>
      <c r="K23" s="202"/>
      <c r="L23" s="202"/>
      <c r="M23" s="211"/>
      <c r="N23" s="191"/>
      <c r="O23" s="191"/>
      <c r="P23" s="191"/>
      <c r="Q23" s="191"/>
    </row>
    <row r="24" spans="1:17" s="114" customFormat="1" ht="21" customHeight="1" x14ac:dyDescent="0.25">
      <c r="A24" s="410"/>
      <c r="B24" s="412"/>
      <c r="C24" s="414"/>
      <c r="D24" s="182" t="s">
        <v>408</v>
      </c>
      <c r="E24" s="183" t="s">
        <v>337</v>
      </c>
      <c r="F24" s="184" t="s">
        <v>82</v>
      </c>
      <c r="G24" s="418" t="s">
        <v>332</v>
      </c>
      <c r="H24" s="419"/>
      <c r="I24" s="420"/>
      <c r="J24" s="202"/>
      <c r="K24" s="202"/>
      <c r="L24" s="202"/>
      <c r="M24" s="211"/>
      <c r="N24" s="191"/>
      <c r="O24" s="191"/>
      <c r="P24" s="191"/>
      <c r="Q24" s="191"/>
    </row>
    <row r="25" spans="1:17" s="114" customFormat="1" ht="21" customHeight="1" x14ac:dyDescent="0.25">
      <c r="A25" s="397" t="s">
        <v>311</v>
      </c>
      <c r="B25" s="399">
        <v>4</v>
      </c>
      <c r="C25" s="401"/>
      <c r="D25" s="185" t="s">
        <v>331</v>
      </c>
      <c r="E25" s="186" t="s">
        <v>310</v>
      </c>
      <c r="F25" s="187" t="s">
        <v>29</v>
      </c>
      <c r="G25" s="188"/>
      <c r="H25" s="403" t="s">
        <v>488</v>
      </c>
      <c r="I25" s="403"/>
      <c r="J25" s="202"/>
      <c r="K25" s="213"/>
      <c r="L25" s="213"/>
      <c r="M25" s="191"/>
      <c r="N25" s="191"/>
      <c r="O25" s="191"/>
      <c r="P25" s="191"/>
      <c r="Q25" s="191"/>
    </row>
    <row r="26" spans="1:17" s="114" customFormat="1" ht="21" customHeight="1" thickBot="1" x14ac:dyDescent="0.3">
      <c r="A26" s="398"/>
      <c r="B26" s="400"/>
      <c r="C26" s="402"/>
      <c r="D26" s="192" t="s">
        <v>332</v>
      </c>
      <c r="E26" s="193" t="s">
        <v>330</v>
      </c>
      <c r="F26" s="194" t="s">
        <v>29</v>
      </c>
      <c r="G26" s="214"/>
      <c r="H26" s="189"/>
      <c r="I26" s="189"/>
      <c r="J26" s="202"/>
      <c r="K26" s="213"/>
      <c r="L26" s="213"/>
      <c r="M26" s="179"/>
      <c r="N26" s="179"/>
      <c r="O26" s="179"/>
      <c r="P26" s="179"/>
      <c r="Q26" s="179"/>
    </row>
    <row r="27" spans="1:17" s="114" customFormat="1" ht="21" customHeight="1" x14ac:dyDescent="0.3">
      <c r="A27" s="404"/>
      <c r="B27" s="405"/>
      <c r="C27" s="406"/>
      <c r="D27" s="215"/>
      <c r="E27" s="215"/>
      <c r="F27" s="215"/>
      <c r="G27" s="216"/>
      <c r="H27" s="407"/>
      <c r="I27" s="407"/>
      <c r="J27" s="202"/>
      <c r="K27" s="213"/>
      <c r="L27" s="213"/>
      <c r="M27" s="356" t="s">
        <v>312</v>
      </c>
      <c r="N27" s="356"/>
      <c r="O27" s="356"/>
      <c r="P27" s="356"/>
      <c r="Q27" s="356"/>
    </row>
    <row r="28" spans="1:17" s="114" customFormat="1" ht="21" customHeight="1" x14ac:dyDescent="0.25">
      <c r="A28" s="404"/>
      <c r="B28" s="405"/>
      <c r="C28" s="406"/>
      <c r="D28" s="215"/>
      <c r="E28" s="215"/>
      <c r="F28" s="215"/>
      <c r="G28" s="195"/>
      <c r="H28" s="189"/>
      <c r="I28" s="189"/>
      <c r="J28" s="393" t="s">
        <v>411</v>
      </c>
      <c r="K28" s="393"/>
      <c r="L28" s="393"/>
      <c r="M28" s="202"/>
      <c r="N28" s="202"/>
      <c r="O28" s="202"/>
      <c r="P28" s="202"/>
      <c r="Q28" s="202"/>
    </row>
    <row r="29" spans="1:17" ht="18.75" customHeight="1" x14ac:dyDescent="0.25">
      <c r="A29" s="204"/>
      <c r="B29" s="114"/>
      <c r="C29" s="217"/>
      <c r="D29" s="205"/>
      <c r="E29" s="205"/>
      <c r="F29" s="205"/>
      <c r="G29" s="218"/>
      <c r="H29" s="219"/>
      <c r="I29" s="219"/>
      <c r="J29" s="388" t="s">
        <v>336</v>
      </c>
      <c r="K29" s="388"/>
      <c r="L29" s="388"/>
      <c r="M29" s="394" t="s">
        <v>411</v>
      </c>
      <c r="N29" s="394"/>
      <c r="O29" s="394"/>
      <c r="P29" s="394"/>
      <c r="Q29" s="394"/>
    </row>
    <row r="30" spans="1:17" ht="18.75" customHeight="1" x14ac:dyDescent="0.25">
      <c r="A30" s="220"/>
      <c r="B30" s="220"/>
      <c r="C30" s="220"/>
      <c r="D30" s="220"/>
      <c r="E30" s="220"/>
      <c r="F30" s="220"/>
      <c r="G30" s="220"/>
      <c r="H30" s="220"/>
      <c r="I30" s="220"/>
      <c r="J30" s="390" t="s">
        <v>407</v>
      </c>
      <c r="K30" s="390"/>
      <c r="L30" s="395"/>
      <c r="M30" s="396" t="s">
        <v>336</v>
      </c>
      <c r="N30" s="388"/>
      <c r="O30" s="388"/>
      <c r="P30" s="388"/>
      <c r="Q30" s="388"/>
    </row>
    <row r="31" spans="1:17" ht="18.75" customHeight="1" x14ac:dyDescent="0.25">
      <c r="A31" s="220"/>
      <c r="B31" s="220"/>
      <c r="C31" s="220"/>
      <c r="D31" s="220"/>
      <c r="E31" s="220"/>
      <c r="F31" s="220"/>
      <c r="G31" s="220"/>
      <c r="H31" s="220"/>
      <c r="I31" s="220"/>
      <c r="J31" s="388" t="s">
        <v>408</v>
      </c>
      <c r="K31" s="388"/>
      <c r="L31" s="389"/>
      <c r="M31" s="202"/>
      <c r="N31" s="390" t="s">
        <v>455</v>
      </c>
      <c r="O31" s="390"/>
      <c r="P31" s="390"/>
      <c r="Q31" s="390"/>
    </row>
    <row r="32" spans="1:17" x14ac:dyDescent="0.25">
      <c r="A32" s="220"/>
      <c r="B32" s="220"/>
      <c r="C32" s="220"/>
      <c r="D32" s="220"/>
      <c r="E32" s="220"/>
      <c r="F32" s="220"/>
      <c r="G32" s="220"/>
      <c r="H32" s="220"/>
      <c r="I32" s="220"/>
      <c r="J32" s="202"/>
      <c r="K32" s="202"/>
      <c r="L32" s="202"/>
      <c r="M32" s="202"/>
      <c r="N32" s="202"/>
      <c r="O32" s="202"/>
      <c r="P32" s="202"/>
      <c r="Q32" s="202"/>
    </row>
    <row r="33" spans="1:17" ht="66.75" customHeight="1" x14ac:dyDescent="0.25">
      <c r="A33" s="220"/>
      <c r="B33" s="220"/>
      <c r="C33" s="220"/>
      <c r="D33" s="220"/>
      <c r="E33" s="220"/>
      <c r="F33" s="220"/>
      <c r="G33" s="220"/>
      <c r="H33" s="220"/>
      <c r="I33" s="220"/>
      <c r="J33" s="220"/>
      <c r="K33" s="220"/>
      <c r="L33" s="220"/>
      <c r="M33" s="221"/>
      <c r="N33" s="221"/>
      <c r="O33" s="221"/>
      <c r="P33" s="221"/>
      <c r="Q33" s="220"/>
    </row>
    <row r="34" spans="1:17" s="225" customFormat="1" ht="12" customHeight="1" x14ac:dyDescent="0.25">
      <c r="A34" s="222" t="s">
        <v>13</v>
      </c>
      <c r="B34" s="391" t="s">
        <v>313</v>
      </c>
      <c r="C34" s="391"/>
      <c r="D34" s="391"/>
      <c r="E34" s="391"/>
      <c r="F34" s="223" t="s">
        <v>19</v>
      </c>
      <c r="G34" s="224" t="s">
        <v>13</v>
      </c>
      <c r="H34" s="392" t="s">
        <v>314</v>
      </c>
      <c r="I34" s="392"/>
      <c r="J34" s="391" t="s">
        <v>315</v>
      </c>
      <c r="K34" s="391"/>
      <c r="L34" s="366" t="s">
        <v>129</v>
      </c>
      <c r="M34" s="367"/>
      <c r="N34" s="367"/>
      <c r="O34" s="367"/>
      <c r="P34" s="367"/>
      <c r="Q34" s="368"/>
    </row>
    <row r="35" spans="1:17" ht="12" customHeight="1" x14ac:dyDescent="0.25">
      <c r="A35" s="385">
        <v>1</v>
      </c>
      <c r="B35" s="379" t="s">
        <v>327</v>
      </c>
      <c r="C35" s="379"/>
      <c r="D35" s="379"/>
      <c r="E35" s="379"/>
      <c r="F35" s="386">
        <v>1805</v>
      </c>
      <c r="G35" s="387"/>
      <c r="H35" s="383"/>
      <c r="I35" s="383"/>
      <c r="J35" s="383"/>
      <c r="K35" s="383"/>
      <c r="L35" s="378" t="s">
        <v>278</v>
      </c>
      <c r="M35" s="379"/>
      <c r="N35" s="379"/>
      <c r="O35" s="379"/>
      <c r="P35" s="379"/>
      <c r="Q35" s="380"/>
    </row>
    <row r="36" spans="1:17" ht="12" customHeight="1" x14ac:dyDescent="0.25">
      <c r="A36" s="358"/>
      <c r="B36" s="360" t="s">
        <v>329</v>
      </c>
      <c r="C36" s="360"/>
      <c r="D36" s="360"/>
      <c r="E36" s="360"/>
      <c r="F36" s="384"/>
      <c r="G36" s="361"/>
      <c r="H36" s="363"/>
      <c r="I36" s="363"/>
      <c r="J36" s="363"/>
      <c r="K36" s="363"/>
      <c r="L36" s="381"/>
      <c r="M36" s="360"/>
      <c r="N36" s="360"/>
      <c r="O36" s="360"/>
      <c r="P36" s="360"/>
      <c r="Q36" s="382"/>
    </row>
    <row r="37" spans="1:17" ht="12" customHeight="1" x14ac:dyDescent="0.25">
      <c r="A37" s="358">
        <v>2</v>
      </c>
      <c r="B37" s="360" t="s">
        <v>331</v>
      </c>
      <c r="C37" s="360"/>
      <c r="D37" s="360"/>
      <c r="E37" s="360"/>
      <c r="F37" s="384">
        <v>930</v>
      </c>
      <c r="G37" s="361"/>
      <c r="H37" s="363"/>
      <c r="I37" s="363"/>
      <c r="J37" s="363"/>
      <c r="K37" s="363"/>
      <c r="L37" s="366" t="s">
        <v>130</v>
      </c>
      <c r="M37" s="367"/>
      <c r="N37" s="368"/>
      <c r="O37" s="366" t="s">
        <v>131</v>
      </c>
      <c r="P37" s="367"/>
      <c r="Q37" s="368"/>
    </row>
    <row r="38" spans="1:17" ht="12" customHeight="1" x14ac:dyDescent="0.25">
      <c r="A38" s="358"/>
      <c r="B38" s="360" t="s">
        <v>332</v>
      </c>
      <c r="C38" s="360"/>
      <c r="D38" s="360"/>
      <c r="E38" s="360"/>
      <c r="F38" s="384"/>
      <c r="G38" s="361"/>
      <c r="H38" s="363"/>
      <c r="I38" s="363"/>
      <c r="J38" s="363"/>
      <c r="K38" s="363"/>
      <c r="L38" s="372">
        <v>45150</v>
      </c>
      <c r="M38" s="373"/>
      <c r="N38" s="374"/>
      <c r="O38" s="375">
        <v>0.79166666666666663</v>
      </c>
      <c r="P38" s="376"/>
      <c r="Q38" s="377"/>
    </row>
    <row r="39" spans="1:17" ht="12" customHeight="1" x14ac:dyDescent="0.25">
      <c r="A39" s="358"/>
      <c r="B39" s="360"/>
      <c r="C39" s="360"/>
      <c r="D39" s="360"/>
      <c r="E39" s="360"/>
      <c r="F39" s="111"/>
      <c r="G39" s="361"/>
      <c r="H39" s="363"/>
      <c r="I39" s="363"/>
      <c r="J39" s="363"/>
      <c r="K39" s="363"/>
      <c r="L39" s="366" t="s">
        <v>132</v>
      </c>
      <c r="M39" s="367"/>
      <c r="N39" s="367"/>
      <c r="O39" s="367"/>
      <c r="P39" s="367"/>
      <c r="Q39" s="368"/>
    </row>
    <row r="40" spans="1:17" ht="12" customHeight="1" x14ac:dyDescent="0.25">
      <c r="A40" s="358"/>
      <c r="B40" s="360"/>
      <c r="C40" s="360"/>
      <c r="D40" s="360"/>
      <c r="E40" s="360"/>
      <c r="F40" s="111"/>
      <c r="G40" s="361"/>
      <c r="H40" s="363"/>
      <c r="I40" s="363"/>
      <c r="J40" s="363"/>
      <c r="K40" s="363"/>
      <c r="L40" s="369"/>
      <c r="M40" s="370"/>
      <c r="N40" s="371"/>
      <c r="O40" s="355" t="s">
        <v>253</v>
      </c>
      <c r="P40" s="356"/>
      <c r="Q40" s="357"/>
    </row>
    <row r="41" spans="1:17" ht="12" customHeight="1" x14ac:dyDescent="0.25">
      <c r="A41" s="358"/>
      <c r="B41" s="360"/>
      <c r="C41" s="360"/>
      <c r="D41" s="360"/>
      <c r="E41" s="360"/>
      <c r="F41" s="111"/>
      <c r="G41" s="361"/>
      <c r="H41" s="363"/>
      <c r="I41" s="363"/>
      <c r="J41" s="363"/>
      <c r="K41" s="363"/>
      <c r="L41" s="369"/>
      <c r="M41" s="370"/>
      <c r="N41" s="371"/>
      <c r="O41" s="355"/>
      <c r="P41" s="356"/>
      <c r="Q41" s="357"/>
    </row>
    <row r="42" spans="1:17" ht="12" customHeight="1" x14ac:dyDescent="0.25">
      <c r="A42" s="359"/>
      <c r="B42" s="364"/>
      <c r="C42" s="364"/>
      <c r="D42" s="364"/>
      <c r="E42" s="364"/>
      <c r="F42" s="116"/>
      <c r="G42" s="362"/>
      <c r="H42" s="365"/>
      <c r="I42" s="365"/>
      <c r="J42" s="365"/>
      <c r="K42" s="365"/>
      <c r="L42" s="352" t="s">
        <v>134</v>
      </c>
      <c r="M42" s="353"/>
      <c r="N42" s="354"/>
      <c r="O42" s="352" t="s">
        <v>135</v>
      </c>
      <c r="P42" s="353"/>
      <c r="Q42" s="354"/>
    </row>
    <row r="189" spans="1:9" s="119" customFormat="1" x14ac:dyDescent="0.25">
      <c r="C189" s="228"/>
    </row>
    <row r="190" spans="1:9" customFormat="1" hidden="1" x14ac:dyDescent="0.25">
      <c r="A190" s="119" t="s">
        <v>8</v>
      </c>
      <c r="B190" s="119" t="str">
        <f>IF($G$6="МУЖЧИНЫ И ЖЕНЩИНЫ","МУЖЧИНЫ",IF($G$6="ДО 19 ЛЕТ","ЮНИОРЫ","ЮНОШИ"))</f>
        <v>ЮНОШИ</v>
      </c>
      <c r="C190" s="119" t="s">
        <v>136</v>
      </c>
      <c r="D190" s="119" t="s">
        <v>137</v>
      </c>
      <c r="E190" s="120"/>
      <c r="F190" s="120"/>
      <c r="G190" s="120"/>
      <c r="H190" s="120"/>
      <c r="I190" s="120"/>
    </row>
    <row r="191" spans="1:9" customFormat="1" hidden="1" x14ac:dyDescent="0.25">
      <c r="A191" s="119" t="s">
        <v>138</v>
      </c>
      <c r="B191" s="119" t="str">
        <f>IF($G$6="МУЖЧИНЫ И ЖЕНЩИНЫ","ЖЕНЩИНЫ",IF($G$6="ДО 19 ЛЕТ","ЮНИОРКИ","ДЕВУШКИ"))</f>
        <v>ДЕВУШКИ</v>
      </c>
      <c r="C191" s="119" t="s">
        <v>139</v>
      </c>
      <c r="D191" s="119" t="s">
        <v>140</v>
      </c>
      <c r="E191" s="120"/>
      <c r="F191" s="120"/>
      <c r="G191" s="120"/>
      <c r="H191" s="120"/>
      <c r="I191" s="120"/>
    </row>
    <row r="192" spans="1:9" customFormat="1" hidden="1" x14ac:dyDescent="0.25">
      <c r="A192" s="119" t="s">
        <v>141</v>
      </c>
      <c r="B192" s="119" t="str">
        <f>IF($G$6="МУЖЧИНЫ И ЖЕНЩИНЫ","МУЖЧИНЫ И ЖЕНЩИНЫ",IF($G$6="ДО 19 ЛЕТ","ЮНИОРЫ И ЮНИОРКИ","ЮНОШИ И ДЕВУШКИ"))</f>
        <v>ЮНОШИ И ДЕВУШКИ</v>
      </c>
      <c r="C192" s="119" t="s">
        <v>142</v>
      </c>
      <c r="D192" s="119" t="s">
        <v>143</v>
      </c>
      <c r="E192" s="120"/>
      <c r="F192" s="120"/>
      <c r="G192" s="120"/>
      <c r="H192" s="120"/>
      <c r="I192" s="120"/>
    </row>
    <row r="193" spans="1:9" customFormat="1" hidden="1" x14ac:dyDescent="0.25">
      <c r="A193" s="119" t="s">
        <v>144</v>
      </c>
      <c r="B193" s="119"/>
      <c r="C193" s="119" t="s">
        <v>10</v>
      </c>
      <c r="D193" s="119" t="s">
        <v>145</v>
      </c>
      <c r="E193" s="120"/>
      <c r="F193" s="120"/>
      <c r="G193" s="120"/>
      <c r="H193" s="120"/>
      <c r="I193" s="120"/>
    </row>
    <row r="194" spans="1:9" customFormat="1" hidden="1" x14ac:dyDescent="0.25">
      <c r="A194" s="119" t="s">
        <v>146</v>
      </c>
      <c r="B194" s="119"/>
      <c r="C194" s="119" t="s">
        <v>147</v>
      </c>
      <c r="D194" s="119" t="s">
        <v>148</v>
      </c>
      <c r="E194" s="120"/>
      <c r="F194" s="120"/>
      <c r="G194" s="120"/>
      <c r="H194" s="120"/>
      <c r="I194" s="120"/>
    </row>
    <row r="195" spans="1:9" customFormat="1" hidden="1" x14ac:dyDescent="0.25">
      <c r="A195" s="119" t="s">
        <v>149</v>
      </c>
      <c r="B195" s="119"/>
      <c r="C195" s="119" t="s">
        <v>150</v>
      </c>
      <c r="D195" s="119"/>
      <c r="E195" s="120"/>
      <c r="F195" s="120"/>
      <c r="G195" s="120"/>
      <c r="H195" s="120"/>
      <c r="I195" s="120"/>
    </row>
    <row r="196" spans="1:9" customFormat="1" hidden="1" x14ac:dyDescent="0.25">
      <c r="A196" s="119"/>
      <c r="B196" s="119"/>
      <c r="C196" s="119" t="s">
        <v>151</v>
      </c>
      <c r="D196" s="119"/>
      <c r="E196" s="120"/>
      <c r="F196" s="120"/>
      <c r="G196" s="120"/>
      <c r="H196" s="120"/>
      <c r="I196" s="120"/>
    </row>
  </sheetData>
  <sheetProtection selectLockedCells="1"/>
  <mergeCells count="115">
    <mergeCell ref="A6:D6"/>
    <mergeCell ref="E6:F6"/>
    <mergeCell ref="G6:I6"/>
    <mergeCell ref="J6:N6"/>
    <mergeCell ref="O6:P6"/>
    <mergeCell ref="A9:Q9"/>
    <mergeCell ref="A1:Q1"/>
    <mergeCell ref="A2:Q2"/>
    <mergeCell ref="A3:Q3"/>
    <mergeCell ref="A5:D5"/>
    <mergeCell ref="E5:F5"/>
    <mergeCell ref="G5:I5"/>
    <mergeCell ref="J5:N5"/>
    <mergeCell ref="O5:P5"/>
    <mergeCell ref="I13:K14"/>
    <mergeCell ref="L13:P14"/>
    <mergeCell ref="Q13:Q14"/>
    <mergeCell ref="A15:A16"/>
    <mergeCell ref="B15:B16"/>
    <mergeCell ref="C15:C16"/>
    <mergeCell ref="G15:I15"/>
    <mergeCell ref="G16:I16"/>
    <mergeCell ref="F11:H11"/>
    <mergeCell ref="I11:K11"/>
    <mergeCell ref="L11:N11"/>
    <mergeCell ref="O11:P11"/>
    <mergeCell ref="A12:A14"/>
    <mergeCell ref="B12:B14"/>
    <mergeCell ref="C12:C14"/>
    <mergeCell ref="D12:D14"/>
    <mergeCell ref="E12:E14"/>
    <mergeCell ref="F12:F14"/>
    <mergeCell ref="A17:A18"/>
    <mergeCell ref="B17:B18"/>
    <mergeCell ref="C17:C18"/>
    <mergeCell ref="H17:I17"/>
    <mergeCell ref="J19:L19"/>
    <mergeCell ref="A20:A22"/>
    <mergeCell ref="B20:B22"/>
    <mergeCell ref="C20:C22"/>
    <mergeCell ref="D20:D22"/>
    <mergeCell ref="F20:F22"/>
    <mergeCell ref="A25:A26"/>
    <mergeCell ref="B25:B26"/>
    <mergeCell ref="C25:C26"/>
    <mergeCell ref="H25:I25"/>
    <mergeCell ref="A27:A28"/>
    <mergeCell ref="B27:B28"/>
    <mergeCell ref="C27:C28"/>
    <mergeCell ref="H27:I27"/>
    <mergeCell ref="J20:L20"/>
    <mergeCell ref="K21:L21"/>
    <mergeCell ref="K22:L22"/>
    <mergeCell ref="A23:A24"/>
    <mergeCell ref="B23:B24"/>
    <mergeCell ref="C23:C24"/>
    <mergeCell ref="G23:I23"/>
    <mergeCell ref="G24:I24"/>
    <mergeCell ref="J31:L31"/>
    <mergeCell ref="N31:Q31"/>
    <mergeCell ref="B34:E34"/>
    <mergeCell ref="H34:I34"/>
    <mergeCell ref="J34:K34"/>
    <mergeCell ref="L34:Q34"/>
    <mergeCell ref="M27:Q27"/>
    <mergeCell ref="J28:L28"/>
    <mergeCell ref="J29:L29"/>
    <mergeCell ref="M29:Q29"/>
    <mergeCell ref="J30:L30"/>
    <mergeCell ref="M30:Q30"/>
    <mergeCell ref="A37:A38"/>
    <mergeCell ref="B37:E37"/>
    <mergeCell ref="F37:F38"/>
    <mergeCell ref="G37:G38"/>
    <mergeCell ref="H37:I37"/>
    <mergeCell ref="A35:A36"/>
    <mergeCell ref="B35:E35"/>
    <mergeCell ref="F35:F36"/>
    <mergeCell ref="G35:G36"/>
    <mergeCell ref="H35:I35"/>
    <mergeCell ref="J37:K37"/>
    <mergeCell ref="L37:N37"/>
    <mergeCell ref="O37:Q37"/>
    <mergeCell ref="B38:E38"/>
    <mergeCell ref="H38:I38"/>
    <mergeCell ref="J38:K38"/>
    <mergeCell ref="L38:N38"/>
    <mergeCell ref="O38:Q38"/>
    <mergeCell ref="L35:Q35"/>
    <mergeCell ref="B36:E36"/>
    <mergeCell ref="H36:I36"/>
    <mergeCell ref="J36:K36"/>
    <mergeCell ref="L36:Q36"/>
    <mergeCell ref="J35:K35"/>
    <mergeCell ref="O42:Q42"/>
    <mergeCell ref="O40:Q41"/>
    <mergeCell ref="A41:A42"/>
    <mergeCell ref="B41:E41"/>
    <mergeCell ref="G41:G42"/>
    <mergeCell ref="H41:I41"/>
    <mergeCell ref="J41:K41"/>
    <mergeCell ref="B42:E42"/>
    <mergeCell ref="H42:I42"/>
    <mergeCell ref="J42:K42"/>
    <mergeCell ref="L42:N42"/>
    <mergeCell ref="A39:A40"/>
    <mergeCell ref="B39:E39"/>
    <mergeCell ref="G39:G40"/>
    <mergeCell ref="H39:I39"/>
    <mergeCell ref="J39:K39"/>
    <mergeCell ref="L39:Q39"/>
    <mergeCell ref="B40:E40"/>
    <mergeCell ref="H40:I40"/>
    <mergeCell ref="J40:K40"/>
    <mergeCell ref="L40:N41"/>
  </mergeCells>
  <conditionalFormatting sqref="A15:A18 A23:A28">
    <cfRule type="expression" dxfId="63" priority="14" stopIfTrue="1">
      <formula>COUNTIF($B$35:$E$42,$D15)&gt;0</formula>
    </cfRule>
  </conditionalFormatting>
  <conditionalFormatting sqref="C15:C18 C23:C28">
    <cfRule type="expression" dxfId="62" priority="13" stopIfTrue="1">
      <formula>AND(C15&lt;&gt;"Х",C15&lt;&gt;"х",COUNTIF($C$15:$C$94,C15)&gt;1)</formula>
    </cfRule>
  </conditionalFormatting>
  <conditionalFormatting sqref="C19">
    <cfRule type="expression" dxfId="61" priority="15" stopIfTrue="1">
      <formula>COUNTIF($C$15:$C$28,C19)&gt;1</formula>
    </cfRule>
  </conditionalFormatting>
  <conditionalFormatting sqref="C29">
    <cfRule type="expression" dxfId="60" priority="9" stopIfTrue="1">
      <formula>COUNTIF($C$15:$C$42,C29)&gt;1</formula>
    </cfRule>
  </conditionalFormatting>
  <conditionalFormatting sqref="D15:D18 D23:D28">
    <cfRule type="expression" dxfId="59" priority="11" stopIfTrue="1">
      <formula>COUNTIF($B$35:$E$42,D15)&gt;0</formula>
    </cfRule>
  </conditionalFormatting>
  <conditionalFormatting sqref="D19 K21 D29">
    <cfRule type="expression" dxfId="58" priority="7" stopIfTrue="1">
      <formula>COUNTIF($M$30:$P$33,D19)&gt;0</formula>
    </cfRule>
  </conditionalFormatting>
  <conditionalFormatting sqref="E15:E18 E23:E28">
    <cfRule type="expression" dxfId="57" priority="12" stopIfTrue="1">
      <formula>COUNTIF($B$35:$E$42,D15)&gt;0</formula>
    </cfRule>
  </conditionalFormatting>
  <conditionalFormatting sqref="E19">
    <cfRule type="expression" dxfId="56" priority="2" stopIfTrue="1">
      <formula>COUNTIF($M$30:$P$33,D18)&gt;0</formula>
    </cfRule>
  </conditionalFormatting>
  <conditionalFormatting sqref="E29">
    <cfRule type="expression" dxfId="55" priority="1" stopIfTrue="1">
      <formula>COUNTIF($M$30:$P$33,D29)&gt;0</formula>
    </cfRule>
  </conditionalFormatting>
  <conditionalFormatting sqref="G17 J21 G25 G27">
    <cfRule type="cellIs" dxfId="54" priority="8" stopIfTrue="1" operator="notEqual">
      <formula>0</formula>
    </cfRule>
  </conditionalFormatting>
  <conditionalFormatting sqref="G15:I15">
    <cfRule type="expression" dxfId="53" priority="20" stopIfTrue="1">
      <formula>LEFT($G15,4)="поб."</formula>
    </cfRule>
  </conditionalFormatting>
  <conditionalFormatting sqref="G15:I16">
    <cfRule type="expression" dxfId="52" priority="19" stopIfTrue="1">
      <formula>COUNTIF($B$35:$D$42,G15)&gt;0</formula>
    </cfRule>
  </conditionalFormatting>
  <conditionalFormatting sqref="G16:I16">
    <cfRule type="expression" dxfId="51" priority="21" stopIfTrue="1">
      <formula>LEFT($G15,4)="поб."</formula>
    </cfRule>
  </conditionalFormatting>
  <conditionalFormatting sqref="G23:I23">
    <cfRule type="expression" dxfId="50" priority="17" stopIfTrue="1">
      <formula>LEFT($G23,4)="поб."</formula>
    </cfRule>
  </conditionalFormatting>
  <conditionalFormatting sqref="G23:I24">
    <cfRule type="expression" dxfId="49" priority="16" stopIfTrue="1">
      <formula>COUNTIF($B$35:$E$42,G23)&gt;0</formula>
    </cfRule>
  </conditionalFormatting>
  <conditionalFormatting sqref="G24:I24">
    <cfRule type="expression" dxfId="48" priority="18" stopIfTrue="1">
      <formula>LEFT($G23,4)="поб."</formula>
    </cfRule>
  </conditionalFormatting>
  <conditionalFormatting sqref="J19:L19">
    <cfRule type="expression" dxfId="47" priority="23" stopIfTrue="1">
      <formula>LEFT($J19,4)="поб."</formula>
    </cfRule>
  </conditionalFormatting>
  <conditionalFormatting sqref="J19:L20">
    <cfRule type="expression" dxfId="46" priority="22" stopIfTrue="1">
      <formula>COUNTIF($B$35:$D$42,J19)&gt;0</formula>
    </cfRule>
  </conditionalFormatting>
  <conditionalFormatting sqref="J20:L20">
    <cfRule type="expression" dxfId="45" priority="24" stopIfTrue="1">
      <formula>LEFT($J19,4)="поб."</formula>
    </cfRule>
  </conditionalFormatting>
  <conditionalFormatting sqref="J28:L28">
    <cfRule type="expression" dxfId="44" priority="3" stopIfTrue="1">
      <formula>LEFT($J28,4)="пр."</formula>
    </cfRule>
  </conditionalFormatting>
  <conditionalFormatting sqref="J29:L29 J31:L31">
    <cfRule type="expression" dxfId="43" priority="4" stopIfTrue="1">
      <formula>LEFT($J28,4)="пр."</formula>
    </cfRule>
  </conditionalFormatting>
  <conditionalFormatting sqref="J30:L30">
    <cfRule type="expression" dxfId="42" priority="10" stopIfTrue="1">
      <formula>LEFT($J$30,4)="пр."</formula>
    </cfRule>
  </conditionalFormatting>
  <conditionalFormatting sqref="M29">
    <cfRule type="expression" dxfId="41" priority="5" stopIfTrue="1">
      <formula>LEFT($M29,4)="поб."</formula>
    </cfRule>
  </conditionalFormatting>
  <conditionalFormatting sqref="M30">
    <cfRule type="expression" dxfId="40" priority="6" stopIfTrue="1">
      <formula>LEFT($M29,4)="поб."</formula>
    </cfRule>
  </conditionalFormatting>
  <dataValidations count="4">
    <dataValidation type="list" allowBlank="1" showInputMessage="1" showErrorMessage="1" sqref="Q6:Q8 JM6:JM8 TI6:TI8 ADE6:ADE8 ANA6:ANA8 AWW6:AWW8 BGS6:BGS8 BQO6:BQO8 CAK6:CAK8 CKG6:CKG8 CUC6:CUC8 DDY6:DDY8 DNU6:DNU8 DXQ6:DXQ8 EHM6:EHM8 ERI6:ERI8 FBE6:FBE8 FLA6:FLA8 FUW6:FUW8 GES6:GES8 GOO6:GOO8 GYK6:GYK8 HIG6:HIG8 HSC6:HSC8 IBY6:IBY8 ILU6:ILU8 IVQ6:IVQ8 JFM6:JFM8 JPI6:JPI8 JZE6:JZE8 KJA6:KJA8 KSW6:KSW8 LCS6:LCS8 LMO6:LMO8 LWK6:LWK8 MGG6:MGG8 MQC6:MQC8 MZY6:MZY8 NJU6:NJU8 NTQ6:NTQ8 ODM6:ODM8 ONI6:ONI8 OXE6:OXE8 PHA6:PHA8 PQW6:PQW8 QAS6:QAS8 QKO6:QKO8 QUK6:QUK8 REG6:REG8 ROC6:ROC8 RXY6:RXY8 SHU6:SHU8 SRQ6:SRQ8 TBM6:TBM8 TLI6:TLI8 TVE6:TVE8 UFA6:UFA8 UOW6:UOW8 UYS6:UYS8 VIO6:VIO8 VSK6:VSK8 WCG6:WCG8 WMC6:WMC8 WVY6:WVY8 Q65542:Q65544 JM65542:JM65544 TI65542:TI65544 ADE65542:ADE65544 ANA65542:ANA65544 AWW65542:AWW65544 BGS65542:BGS65544 BQO65542:BQO65544 CAK65542:CAK65544 CKG65542:CKG65544 CUC65542:CUC65544 DDY65542:DDY65544 DNU65542:DNU65544 DXQ65542:DXQ65544 EHM65542:EHM65544 ERI65542:ERI65544 FBE65542:FBE65544 FLA65542:FLA65544 FUW65542:FUW65544 GES65542:GES65544 GOO65542:GOO65544 GYK65542:GYK65544 HIG65542:HIG65544 HSC65542:HSC65544 IBY65542:IBY65544 ILU65542:ILU65544 IVQ65542:IVQ65544 JFM65542:JFM65544 JPI65542:JPI65544 JZE65542:JZE65544 KJA65542:KJA65544 KSW65542:KSW65544 LCS65542:LCS65544 LMO65542:LMO65544 LWK65542:LWK65544 MGG65542:MGG65544 MQC65542:MQC65544 MZY65542:MZY65544 NJU65542:NJU65544 NTQ65542:NTQ65544 ODM65542:ODM65544 ONI65542:ONI65544 OXE65542:OXE65544 PHA65542:PHA65544 PQW65542:PQW65544 QAS65542:QAS65544 QKO65542:QKO65544 QUK65542:QUK65544 REG65542:REG65544 ROC65542:ROC65544 RXY65542:RXY65544 SHU65542:SHU65544 SRQ65542:SRQ65544 TBM65542:TBM65544 TLI65542:TLI65544 TVE65542:TVE65544 UFA65542:UFA65544 UOW65542:UOW65544 UYS65542:UYS65544 VIO65542:VIO65544 VSK65542:VSK65544 WCG65542:WCG65544 WMC65542:WMC65544 WVY65542:WVY65544 Q131078:Q131080 JM131078:JM131080 TI131078:TI131080 ADE131078:ADE131080 ANA131078:ANA131080 AWW131078:AWW131080 BGS131078:BGS131080 BQO131078:BQO131080 CAK131078:CAK131080 CKG131078:CKG131080 CUC131078:CUC131080 DDY131078:DDY131080 DNU131078:DNU131080 DXQ131078:DXQ131080 EHM131078:EHM131080 ERI131078:ERI131080 FBE131078:FBE131080 FLA131078:FLA131080 FUW131078:FUW131080 GES131078:GES131080 GOO131078:GOO131080 GYK131078:GYK131080 HIG131078:HIG131080 HSC131078:HSC131080 IBY131078:IBY131080 ILU131078:ILU131080 IVQ131078:IVQ131080 JFM131078:JFM131080 JPI131078:JPI131080 JZE131078:JZE131080 KJA131078:KJA131080 KSW131078:KSW131080 LCS131078:LCS131080 LMO131078:LMO131080 LWK131078:LWK131080 MGG131078:MGG131080 MQC131078:MQC131080 MZY131078:MZY131080 NJU131078:NJU131080 NTQ131078:NTQ131080 ODM131078:ODM131080 ONI131078:ONI131080 OXE131078:OXE131080 PHA131078:PHA131080 PQW131078:PQW131080 QAS131078:QAS131080 QKO131078:QKO131080 QUK131078:QUK131080 REG131078:REG131080 ROC131078:ROC131080 RXY131078:RXY131080 SHU131078:SHU131080 SRQ131078:SRQ131080 TBM131078:TBM131080 TLI131078:TLI131080 TVE131078:TVE131080 UFA131078:UFA131080 UOW131078:UOW131080 UYS131078:UYS131080 VIO131078:VIO131080 VSK131078:VSK131080 WCG131078:WCG131080 WMC131078:WMC131080 WVY131078:WVY131080 Q196614:Q196616 JM196614:JM196616 TI196614:TI196616 ADE196614:ADE196616 ANA196614:ANA196616 AWW196614:AWW196616 BGS196614:BGS196616 BQO196614:BQO196616 CAK196614:CAK196616 CKG196614:CKG196616 CUC196614:CUC196616 DDY196614:DDY196616 DNU196614:DNU196616 DXQ196614:DXQ196616 EHM196614:EHM196616 ERI196614:ERI196616 FBE196614:FBE196616 FLA196614:FLA196616 FUW196614:FUW196616 GES196614:GES196616 GOO196614:GOO196616 GYK196614:GYK196616 HIG196614:HIG196616 HSC196614:HSC196616 IBY196614:IBY196616 ILU196614:ILU196616 IVQ196614:IVQ196616 JFM196614:JFM196616 JPI196614:JPI196616 JZE196614:JZE196616 KJA196614:KJA196616 KSW196614:KSW196616 LCS196614:LCS196616 LMO196614:LMO196616 LWK196614:LWK196616 MGG196614:MGG196616 MQC196614:MQC196616 MZY196614:MZY196616 NJU196614:NJU196616 NTQ196614:NTQ196616 ODM196614:ODM196616 ONI196614:ONI196616 OXE196614:OXE196616 PHA196614:PHA196616 PQW196614:PQW196616 QAS196614:QAS196616 QKO196614:QKO196616 QUK196614:QUK196616 REG196614:REG196616 ROC196614:ROC196616 RXY196614:RXY196616 SHU196614:SHU196616 SRQ196614:SRQ196616 TBM196614:TBM196616 TLI196614:TLI196616 TVE196614:TVE196616 UFA196614:UFA196616 UOW196614:UOW196616 UYS196614:UYS196616 VIO196614:VIO196616 VSK196614:VSK196616 WCG196614:WCG196616 WMC196614:WMC196616 WVY196614:WVY196616 Q262150:Q262152 JM262150:JM262152 TI262150:TI262152 ADE262150:ADE262152 ANA262150:ANA262152 AWW262150:AWW262152 BGS262150:BGS262152 BQO262150:BQO262152 CAK262150:CAK262152 CKG262150:CKG262152 CUC262150:CUC262152 DDY262150:DDY262152 DNU262150:DNU262152 DXQ262150:DXQ262152 EHM262150:EHM262152 ERI262150:ERI262152 FBE262150:FBE262152 FLA262150:FLA262152 FUW262150:FUW262152 GES262150:GES262152 GOO262150:GOO262152 GYK262150:GYK262152 HIG262150:HIG262152 HSC262150:HSC262152 IBY262150:IBY262152 ILU262150:ILU262152 IVQ262150:IVQ262152 JFM262150:JFM262152 JPI262150:JPI262152 JZE262150:JZE262152 KJA262150:KJA262152 KSW262150:KSW262152 LCS262150:LCS262152 LMO262150:LMO262152 LWK262150:LWK262152 MGG262150:MGG262152 MQC262150:MQC262152 MZY262150:MZY262152 NJU262150:NJU262152 NTQ262150:NTQ262152 ODM262150:ODM262152 ONI262150:ONI262152 OXE262150:OXE262152 PHA262150:PHA262152 PQW262150:PQW262152 QAS262150:QAS262152 QKO262150:QKO262152 QUK262150:QUK262152 REG262150:REG262152 ROC262150:ROC262152 RXY262150:RXY262152 SHU262150:SHU262152 SRQ262150:SRQ262152 TBM262150:TBM262152 TLI262150:TLI262152 TVE262150:TVE262152 UFA262150:UFA262152 UOW262150:UOW262152 UYS262150:UYS262152 VIO262150:VIO262152 VSK262150:VSK262152 WCG262150:WCG262152 WMC262150:WMC262152 WVY262150:WVY262152 Q327686:Q327688 JM327686:JM327688 TI327686:TI327688 ADE327686:ADE327688 ANA327686:ANA327688 AWW327686:AWW327688 BGS327686:BGS327688 BQO327686:BQO327688 CAK327686:CAK327688 CKG327686:CKG327688 CUC327686:CUC327688 DDY327686:DDY327688 DNU327686:DNU327688 DXQ327686:DXQ327688 EHM327686:EHM327688 ERI327686:ERI327688 FBE327686:FBE327688 FLA327686:FLA327688 FUW327686:FUW327688 GES327686:GES327688 GOO327686:GOO327688 GYK327686:GYK327688 HIG327686:HIG327688 HSC327686:HSC327688 IBY327686:IBY327688 ILU327686:ILU327688 IVQ327686:IVQ327688 JFM327686:JFM327688 JPI327686:JPI327688 JZE327686:JZE327688 KJA327686:KJA327688 KSW327686:KSW327688 LCS327686:LCS327688 LMO327686:LMO327688 LWK327686:LWK327688 MGG327686:MGG327688 MQC327686:MQC327688 MZY327686:MZY327688 NJU327686:NJU327688 NTQ327686:NTQ327688 ODM327686:ODM327688 ONI327686:ONI327688 OXE327686:OXE327688 PHA327686:PHA327688 PQW327686:PQW327688 QAS327686:QAS327688 QKO327686:QKO327688 QUK327686:QUK327688 REG327686:REG327688 ROC327686:ROC327688 RXY327686:RXY327688 SHU327686:SHU327688 SRQ327686:SRQ327688 TBM327686:TBM327688 TLI327686:TLI327688 TVE327686:TVE327688 UFA327686:UFA327688 UOW327686:UOW327688 UYS327686:UYS327688 VIO327686:VIO327688 VSK327686:VSK327688 WCG327686:WCG327688 WMC327686:WMC327688 WVY327686:WVY327688 Q393222:Q393224 JM393222:JM393224 TI393222:TI393224 ADE393222:ADE393224 ANA393222:ANA393224 AWW393222:AWW393224 BGS393222:BGS393224 BQO393222:BQO393224 CAK393222:CAK393224 CKG393222:CKG393224 CUC393222:CUC393224 DDY393222:DDY393224 DNU393222:DNU393224 DXQ393222:DXQ393224 EHM393222:EHM393224 ERI393222:ERI393224 FBE393222:FBE393224 FLA393222:FLA393224 FUW393222:FUW393224 GES393222:GES393224 GOO393222:GOO393224 GYK393222:GYK393224 HIG393222:HIG393224 HSC393222:HSC393224 IBY393222:IBY393224 ILU393222:ILU393224 IVQ393222:IVQ393224 JFM393222:JFM393224 JPI393222:JPI393224 JZE393222:JZE393224 KJA393222:KJA393224 KSW393222:KSW393224 LCS393222:LCS393224 LMO393222:LMO393224 LWK393222:LWK393224 MGG393222:MGG393224 MQC393222:MQC393224 MZY393222:MZY393224 NJU393222:NJU393224 NTQ393222:NTQ393224 ODM393222:ODM393224 ONI393222:ONI393224 OXE393222:OXE393224 PHA393222:PHA393224 PQW393222:PQW393224 QAS393222:QAS393224 QKO393222:QKO393224 QUK393222:QUK393224 REG393222:REG393224 ROC393222:ROC393224 RXY393222:RXY393224 SHU393222:SHU393224 SRQ393222:SRQ393224 TBM393222:TBM393224 TLI393222:TLI393224 TVE393222:TVE393224 UFA393222:UFA393224 UOW393222:UOW393224 UYS393222:UYS393224 VIO393222:VIO393224 VSK393222:VSK393224 WCG393222:WCG393224 WMC393222:WMC393224 WVY393222:WVY393224 Q458758:Q458760 JM458758:JM458760 TI458758:TI458760 ADE458758:ADE458760 ANA458758:ANA458760 AWW458758:AWW458760 BGS458758:BGS458760 BQO458758:BQO458760 CAK458758:CAK458760 CKG458758:CKG458760 CUC458758:CUC458760 DDY458758:DDY458760 DNU458758:DNU458760 DXQ458758:DXQ458760 EHM458758:EHM458760 ERI458758:ERI458760 FBE458758:FBE458760 FLA458758:FLA458760 FUW458758:FUW458760 GES458758:GES458760 GOO458758:GOO458760 GYK458758:GYK458760 HIG458758:HIG458760 HSC458758:HSC458760 IBY458758:IBY458760 ILU458758:ILU458760 IVQ458758:IVQ458760 JFM458758:JFM458760 JPI458758:JPI458760 JZE458758:JZE458760 KJA458758:KJA458760 KSW458758:KSW458760 LCS458758:LCS458760 LMO458758:LMO458760 LWK458758:LWK458760 MGG458758:MGG458760 MQC458758:MQC458760 MZY458758:MZY458760 NJU458758:NJU458760 NTQ458758:NTQ458760 ODM458758:ODM458760 ONI458758:ONI458760 OXE458758:OXE458760 PHA458758:PHA458760 PQW458758:PQW458760 QAS458758:QAS458760 QKO458758:QKO458760 QUK458758:QUK458760 REG458758:REG458760 ROC458758:ROC458760 RXY458758:RXY458760 SHU458758:SHU458760 SRQ458758:SRQ458760 TBM458758:TBM458760 TLI458758:TLI458760 TVE458758:TVE458760 UFA458758:UFA458760 UOW458758:UOW458760 UYS458758:UYS458760 VIO458758:VIO458760 VSK458758:VSK458760 WCG458758:WCG458760 WMC458758:WMC458760 WVY458758:WVY458760 Q524294:Q524296 JM524294:JM524296 TI524294:TI524296 ADE524294:ADE524296 ANA524294:ANA524296 AWW524294:AWW524296 BGS524294:BGS524296 BQO524294:BQO524296 CAK524294:CAK524296 CKG524294:CKG524296 CUC524294:CUC524296 DDY524294:DDY524296 DNU524294:DNU524296 DXQ524294:DXQ524296 EHM524294:EHM524296 ERI524294:ERI524296 FBE524294:FBE524296 FLA524294:FLA524296 FUW524294:FUW524296 GES524294:GES524296 GOO524294:GOO524296 GYK524294:GYK524296 HIG524294:HIG524296 HSC524294:HSC524296 IBY524294:IBY524296 ILU524294:ILU524296 IVQ524294:IVQ524296 JFM524294:JFM524296 JPI524294:JPI524296 JZE524294:JZE524296 KJA524294:KJA524296 KSW524294:KSW524296 LCS524294:LCS524296 LMO524294:LMO524296 LWK524294:LWK524296 MGG524294:MGG524296 MQC524294:MQC524296 MZY524294:MZY524296 NJU524294:NJU524296 NTQ524294:NTQ524296 ODM524294:ODM524296 ONI524294:ONI524296 OXE524294:OXE524296 PHA524294:PHA524296 PQW524294:PQW524296 QAS524294:QAS524296 QKO524294:QKO524296 QUK524294:QUK524296 REG524294:REG524296 ROC524294:ROC524296 RXY524294:RXY524296 SHU524294:SHU524296 SRQ524294:SRQ524296 TBM524294:TBM524296 TLI524294:TLI524296 TVE524294:TVE524296 UFA524294:UFA524296 UOW524294:UOW524296 UYS524294:UYS524296 VIO524294:VIO524296 VSK524294:VSK524296 WCG524294:WCG524296 WMC524294:WMC524296 WVY524294:WVY524296 Q589830:Q589832 JM589830:JM589832 TI589830:TI589832 ADE589830:ADE589832 ANA589830:ANA589832 AWW589830:AWW589832 BGS589830:BGS589832 BQO589830:BQO589832 CAK589830:CAK589832 CKG589830:CKG589832 CUC589830:CUC589832 DDY589830:DDY589832 DNU589830:DNU589832 DXQ589830:DXQ589832 EHM589830:EHM589832 ERI589830:ERI589832 FBE589830:FBE589832 FLA589830:FLA589832 FUW589830:FUW589832 GES589830:GES589832 GOO589830:GOO589832 GYK589830:GYK589832 HIG589830:HIG589832 HSC589830:HSC589832 IBY589830:IBY589832 ILU589830:ILU589832 IVQ589830:IVQ589832 JFM589830:JFM589832 JPI589830:JPI589832 JZE589830:JZE589832 KJA589830:KJA589832 KSW589830:KSW589832 LCS589830:LCS589832 LMO589830:LMO589832 LWK589830:LWK589832 MGG589830:MGG589832 MQC589830:MQC589832 MZY589830:MZY589832 NJU589830:NJU589832 NTQ589830:NTQ589832 ODM589830:ODM589832 ONI589830:ONI589832 OXE589830:OXE589832 PHA589830:PHA589832 PQW589830:PQW589832 QAS589830:QAS589832 QKO589830:QKO589832 QUK589830:QUK589832 REG589830:REG589832 ROC589830:ROC589832 RXY589830:RXY589832 SHU589830:SHU589832 SRQ589830:SRQ589832 TBM589830:TBM589832 TLI589830:TLI589832 TVE589830:TVE589832 UFA589830:UFA589832 UOW589830:UOW589832 UYS589830:UYS589832 VIO589830:VIO589832 VSK589830:VSK589832 WCG589830:WCG589832 WMC589830:WMC589832 WVY589830:WVY589832 Q655366:Q655368 JM655366:JM655368 TI655366:TI655368 ADE655366:ADE655368 ANA655366:ANA655368 AWW655366:AWW655368 BGS655366:BGS655368 BQO655366:BQO655368 CAK655366:CAK655368 CKG655366:CKG655368 CUC655366:CUC655368 DDY655366:DDY655368 DNU655366:DNU655368 DXQ655366:DXQ655368 EHM655366:EHM655368 ERI655366:ERI655368 FBE655366:FBE655368 FLA655366:FLA655368 FUW655366:FUW655368 GES655366:GES655368 GOO655366:GOO655368 GYK655366:GYK655368 HIG655366:HIG655368 HSC655366:HSC655368 IBY655366:IBY655368 ILU655366:ILU655368 IVQ655366:IVQ655368 JFM655366:JFM655368 JPI655366:JPI655368 JZE655366:JZE655368 KJA655366:KJA655368 KSW655366:KSW655368 LCS655366:LCS655368 LMO655366:LMO655368 LWK655366:LWK655368 MGG655366:MGG655368 MQC655366:MQC655368 MZY655366:MZY655368 NJU655366:NJU655368 NTQ655366:NTQ655368 ODM655366:ODM655368 ONI655366:ONI655368 OXE655366:OXE655368 PHA655366:PHA655368 PQW655366:PQW655368 QAS655366:QAS655368 QKO655366:QKO655368 QUK655366:QUK655368 REG655366:REG655368 ROC655366:ROC655368 RXY655366:RXY655368 SHU655366:SHU655368 SRQ655366:SRQ655368 TBM655366:TBM655368 TLI655366:TLI655368 TVE655366:TVE655368 UFA655366:UFA655368 UOW655366:UOW655368 UYS655366:UYS655368 VIO655366:VIO655368 VSK655366:VSK655368 WCG655366:WCG655368 WMC655366:WMC655368 WVY655366:WVY655368 Q720902:Q720904 JM720902:JM720904 TI720902:TI720904 ADE720902:ADE720904 ANA720902:ANA720904 AWW720902:AWW720904 BGS720902:BGS720904 BQO720902:BQO720904 CAK720902:CAK720904 CKG720902:CKG720904 CUC720902:CUC720904 DDY720902:DDY720904 DNU720902:DNU720904 DXQ720902:DXQ720904 EHM720902:EHM720904 ERI720902:ERI720904 FBE720902:FBE720904 FLA720902:FLA720904 FUW720902:FUW720904 GES720902:GES720904 GOO720902:GOO720904 GYK720902:GYK720904 HIG720902:HIG720904 HSC720902:HSC720904 IBY720902:IBY720904 ILU720902:ILU720904 IVQ720902:IVQ720904 JFM720902:JFM720904 JPI720902:JPI720904 JZE720902:JZE720904 KJA720902:KJA720904 KSW720902:KSW720904 LCS720902:LCS720904 LMO720902:LMO720904 LWK720902:LWK720904 MGG720902:MGG720904 MQC720902:MQC720904 MZY720902:MZY720904 NJU720902:NJU720904 NTQ720902:NTQ720904 ODM720902:ODM720904 ONI720902:ONI720904 OXE720902:OXE720904 PHA720902:PHA720904 PQW720902:PQW720904 QAS720902:QAS720904 QKO720902:QKO720904 QUK720902:QUK720904 REG720902:REG720904 ROC720902:ROC720904 RXY720902:RXY720904 SHU720902:SHU720904 SRQ720902:SRQ720904 TBM720902:TBM720904 TLI720902:TLI720904 TVE720902:TVE720904 UFA720902:UFA720904 UOW720902:UOW720904 UYS720902:UYS720904 VIO720902:VIO720904 VSK720902:VSK720904 WCG720902:WCG720904 WMC720902:WMC720904 WVY720902:WVY720904 Q786438:Q786440 JM786438:JM786440 TI786438:TI786440 ADE786438:ADE786440 ANA786438:ANA786440 AWW786438:AWW786440 BGS786438:BGS786440 BQO786438:BQO786440 CAK786438:CAK786440 CKG786438:CKG786440 CUC786438:CUC786440 DDY786438:DDY786440 DNU786438:DNU786440 DXQ786438:DXQ786440 EHM786438:EHM786440 ERI786438:ERI786440 FBE786438:FBE786440 FLA786438:FLA786440 FUW786438:FUW786440 GES786438:GES786440 GOO786438:GOO786440 GYK786438:GYK786440 HIG786438:HIG786440 HSC786438:HSC786440 IBY786438:IBY786440 ILU786438:ILU786440 IVQ786438:IVQ786440 JFM786438:JFM786440 JPI786438:JPI786440 JZE786438:JZE786440 KJA786438:KJA786440 KSW786438:KSW786440 LCS786438:LCS786440 LMO786438:LMO786440 LWK786438:LWK786440 MGG786438:MGG786440 MQC786438:MQC786440 MZY786438:MZY786440 NJU786438:NJU786440 NTQ786438:NTQ786440 ODM786438:ODM786440 ONI786438:ONI786440 OXE786438:OXE786440 PHA786438:PHA786440 PQW786438:PQW786440 QAS786438:QAS786440 QKO786438:QKO786440 QUK786438:QUK786440 REG786438:REG786440 ROC786438:ROC786440 RXY786438:RXY786440 SHU786438:SHU786440 SRQ786438:SRQ786440 TBM786438:TBM786440 TLI786438:TLI786440 TVE786438:TVE786440 UFA786438:UFA786440 UOW786438:UOW786440 UYS786438:UYS786440 VIO786438:VIO786440 VSK786438:VSK786440 WCG786438:WCG786440 WMC786438:WMC786440 WVY786438:WVY786440 Q851974:Q851976 JM851974:JM851976 TI851974:TI851976 ADE851974:ADE851976 ANA851974:ANA851976 AWW851974:AWW851976 BGS851974:BGS851976 BQO851974:BQO851976 CAK851974:CAK851976 CKG851974:CKG851976 CUC851974:CUC851976 DDY851974:DDY851976 DNU851974:DNU851976 DXQ851974:DXQ851976 EHM851974:EHM851976 ERI851974:ERI851976 FBE851974:FBE851976 FLA851974:FLA851976 FUW851974:FUW851976 GES851974:GES851976 GOO851974:GOO851976 GYK851974:GYK851976 HIG851974:HIG851976 HSC851974:HSC851976 IBY851974:IBY851976 ILU851974:ILU851976 IVQ851974:IVQ851976 JFM851974:JFM851976 JPI851974:JPI851976 JZE851974:JZE851976 KJA851974:KJA851976 KSW851974:KSW851976 LCS851974:LCS851976 LMO851974:LMO851976 LWK851974:LWK851976 MGG851974:MGG851976 MQC851974:MQC851976 MZY851974:MZY851976 NJU851974:NJU851976 NTQ851974:NTQ851976 ODM851974:ODM851976 ONI851974:ONI851976 OXE851974:OXE851976 PHA851974:PHA851976 PQW851974:PQW851976 QAS851974:QAS851976 QKO851974:QKO851976 QUK851974:QUK851976 REG851974:REG851976 ROC851974:ROC851976 RXY851974:RXY851976 SHU851974:SHU851976 SRQ851974:SRQ851976 TBM851974:TBM851976 TLI851974:TLI851976 TVE851974:TVE851976 UFA851974:UFA851976 UOW851974:UOW851976 UYS851974:UYS851976 VIO851974:VIO851976 VSK851974:VSK851976 WCG851974:WCG851976 WMC851974:WMC851976 WVY851974:WVY851976 Q917510:Q917512 JM917510:JM917512 TI917510:TI917512 ADE917510:ADE917512 ANA917510:ANA917512 AWW917510:AWW917512 BGS917510:BGS917512 BQO917510:BQO917512 CAK917510:CAK917512 CKG917510:CKG917512 CUC917510:CUC917512 DDY917510:DDY917512 DNU917510:DNU917512 DXQ917510:DXQ917512 EHM917510:EHM917512 ERI917510:ERI917512 FBE917510:FBE917512 FLA917510:FLA917512 FUW917510:FUW917512 GES917510:GES917512 GOO917510:GOO917512 GYK917510:GYK917512 HIG917510:HIG917512 HSC917510:HSC917512 IBY917510:IBY917512 ILU917510:ILU917512 IVQ917510:IVQ917512 JFM917510:JFM917512 JPI917510:JPI917512 JZE917510:JZE917512 KJA917510:KJA917512 KSW917510:KSW917512 LCS917510:LCS917512 LMO917510:LMO917512 LWK917510:LWK917512 MGG917510:MGG917512 MQC917510:MQC917512 MZY917510:MZY917512 NJU917510:NJU917512 NTQ917510:NTQ917512 ODM917510:ODM917512 ONI917510:ONI917512 OXE917510:OXE917512 PHA917510:PHA917512 PQW917510:PQW917512 QAS917510:QAS917512 QKO917510:QKO917512 QUK917510:QUK917512 REG917510:REG917512 ROC917510:ROC917512 RXY917510:RXY917512 SHU917510:SHU917512 SRQ917510:SRQ917512 TBM917510:TBM917512 TLI917510:TLI917512 TVE917510:TVE917512 UFA917510:UFA917512 UOW917510:UOW917512 UYS917510:UYS917512 VIO917510:VIO917512 VSK917510:VSK917512 WCG917510:WCG917512 WMC917510:WMC917512 WVY917510:WVY917512 Q983046:Q983048 JM983046:JM983048 TI983046:TI983048 ADE983046:ADE983048 ANA983046:ANA983048 AWW983046:AWW983048 BGS983046:BGS983048 BQO983046:BQO983048 CAK983046:CAK983048 CKG983046:CKG983048 CUC983046:CUC983048 DDY983046:DDY983048 DNU983046:DNU983048 DXQ983046:DXQ983048 EHM983046:EHM983048 ERI983046:ERI983048 FBE983046:FBE983048 FLA983046:FLA983048 FUW983046:FUW983048 GES983046:GES983048 GOO983046:GOO983048 GYK983046:GYK983048 HIG983046:HIG983048 HSC983046:HSC983048 IBY983046:IBY983048 ILU983046:ILU983048 IVQ983046:IVQ983048 JFM983046:JFM983048 JPI983046:JPI983048 JZE983046:JZE983048 KJA983046:KJA983048 KSW983046:KSW983048 LCS983046:LCS983048 LMO983046:LMO983048 LWK983046:LWK983048 MGG983046:MGG983048 MQC983046:MQC983048 MZY983046:MZY983048 NJU983046:NJU983048 NTQ983046:NTQ983048 ODM983046:ODM983048 ONI983046:ONI983048 OXE983046:OXE983048 PHA983046:PHA983048 PQW983046:PQW983048 QAS983046:QAS983048 QKO983046:QKO983048 QUK983046:QUK983048 REG983046:REG983048 ROC983046:ROC983048 RXY983046:RXY983048 SHU983046:SHU983048 SRQ983046:SRQ983048 TBM983046:TBM983048 TLI983046:TLI983048 TVE983046:TVE983048 UFA983046:UFA983048 UOW983046:UOW983048 UYS983046:UYS983048 VIO983046:VIO983048 VSK983046:VSK983048 WCG983046:WCG983048 WMC983046:WMC983048 WVY983046:WVY983048 Q10 JM10 TI10 ADE10 ANA10 AWW10 BGS10 BQO10 CAK10 CKG10 CUC10 DDY10 DNU10 DXQ10 EHM10 ERI10 FBE10 FLA10 FUW10 GES10 GOO10 GYK10 HIG10 HSC10 IBY10 ILU10 IVQ10 JFM10 JPI10 JZE10 KJA10 KSW10 LCS10 LMO10 LWK10 MGG10 MQC10 MZY10 NJU10 NTQ10 ODM10 ONI10 OXE10 PHA10 PQW10 QAS10 QKO10 QUK10 REG10 ROC10 RXY10 SHU10 SRQ10 TBM10 TLI10 TVE10 UFA10 UOW10 UYS10 VIO10 VSK10 WCG10 WMC10 WVY10 Q65546 JM65546 TI65546 ADE65546 ANA65546 AWW65546 BGS65546 BQO65546 CAK65546 CKG65546 CUC65546 DDY65546 DNU65546 DXQ65546 EHM65546 ERI65546 FBE65546 FLA65546 FUW65546 GES65546 GOO65546 GYK65546 HIG65546 HSC65546 IBY65546 ILU65546 IVQ65546 JFM65546 JPI65546 JZE65546 KJA65546 KSW65546 LCS65546 LMO65546 LWK65546 MGG65546 MQC65546 MZY65546 NJU65546 NTQ65546 ODM65546 ONI65546 OXE65546 PHA65546 PQW65546 QAS65546 QKO65546 QUK65546 REG65546 ROC65546 RXY65546 SHU65546 SRQ65546 TBM65546 TLI65546 TVE65546 UFA65546 UOW65546 UYS65546 VIO65546 VSK65546 WCG65546 WMC65546 WVY65546 Q131082 JM131082 TI131082 ADE131082 ANA131082 AWW131082 BGS131082 BQO131082 CAK131082 CKG131082 CUC131082 DDY131082 DNU131082 DXQ131082 EHM131082 ERI131082 FBE131082 FLA131082 FUW131082 GES131082 GOO131082 GYK131082 HIG131082 HSC131082 IBY131082 ILU131082 IVQ131082 JFM131082 JPI131082 JZE131082 KJA131082 KSW131082 LCS131082 LMO131082 LWK131082 MGG131082 MQC131082 MZY131082 NJU131082 NTQ131082 ODM131082 ONI131082 OXE131082 PHA131082 PQW131082 QAS131082 QKO131082 QUK131082 REG131082 ROC131082 RXY131082 SHU131082 SRQ131082 TBM131082 TLI131082 TVE131082 UFA131082 UOW131082 UYS131082 VIO131082 VSK131082 WCG131082 WMC131082 WVY131082 Q196618 JM196618 TI196618 ADE196618 ANA196618 AWW196618 BGS196618 BQO196618 CAK196618 CKG196618 CUC196618 DDY196618 DNU196618 DXQ196618 EHM196618 ERI196618 FBE196618 FLA196618 FUW196618 GES196618 GOO196618 GYK196618 HIG196618 HSC196618 IBY196618 ILU196618 IVQ196618 JFM196618 JPI196618 JZE196618 KJA196618 KSW196618 LCS196618 LMO196618 LWK196618 MGG196618 MQC196618 MZY196618 NJU196618 NTQ196618 ODM196618 ONI196618 OXE196618 PHA196618 PQW196618 QAS196618 QKO196618 QUK196618 REG196618 ROC196618 RXY196618 SHU196618 SRQ196618 TBM196618 TLI196618 TVE196618 UFA196618 UOW196618 UYS196618 VIO196618 VSK196618 WCG196618 WMC196618 WVY196618 Q262154 JM262154 TI262154 ADE262154 ANA262154 AWW262154 BGS262154 BQO262154 CAK262154 CKG262154 CUC262154 DDY262154 DNU262154 DXQ262154 EHM262154 ERI262154 FBE262154 FLA262154 FUW262154 GES262154 GOO262154 GYK262154 HIG262154 HSC262154 IBY262154 ILU262154 IVQ262154 JFM262154 JPI262154 JZE262154 KJA262154 KSW262154 LCS262154 LMO262154 LWK262154 MGG262154 MQC262154 MZY262154 NJU262154 NTQ262154 ODM262154 ONI262154 OXE262154 PHA262154 PQW262154 QAS262154 QKO262154 QUK262154 REG262154 ROC262154 RXY262154 SHU262154 SRQ262154 TBM262154 TLI262154 TVE262154 UFA262154 UOW262154 UYS262154 VIO262154 VSK262154 WCG262154 WMC262154 WVY262154 Q327690 JM327690 TI327690 ADE327690 ANA327690 AWW327690 BGS327690 BQO327690 CAK327690 CKG327690 CUC327690 DDY327690 DNU327690 DXQ327690 EHM327690 ERI327690 FBE327690 FLA327690 FUW327690 GES327690 GOO327690 GYK327690 HIG327690 HSC327690 IBY327690 ILU327690 IVQ327690 JFM327690 JPI327690 JZE327690 KJA327690 KSW327690 LCS327690 LMO327690 LWK327690 MGG327690 MQC327690 MZY327690 NJU327690 NTQ327690 ODM327690 ONI327690 OXE327690 PHA327690 PQW327690 QAS327690 QKO327690 QUK327690 REG327690 ROC327690 RXY327690 SHU327690 SRQ327690 TBM327690 TLI327690 TVE327690 UFA327690 UOW327690 UYS327690 VIO327690 VSK327690 WCG327690 WMC327690 WVY327690 Q393226 JM393226 TI393226 ADE393226 ANA393226 AWW393226 BGS393226 BQO393226 CAK393226 CKG393226 CUC393226 DDY393226 DNU393226 DXQ393226 EHM393226 ERI393226 FBE393226 FLA393226 FUW393226 GES393226 GOO393226 GYK393226 HIG393226 HSC393226 IBY393226 ILU393226 IVQ393226 JFM393226 JPI393226 JZE393226 KJA393226 KSW393226 LCS393226 LMO393226 LWK393226 MGG393226 MQC393226 MZY393226 NJU393226 NTQ393226 ODM393226 ONI393226 OXE393226 PHA393226 PQW393226 QAS393226 QKO393226 QUK393226 REG393226 ROC393226 RXY393226 SHU393226 SRQ393226 TBM393226 TLI393226 TVE393226 UFA393226 UOW393226 UYS393226 VIO393226 VSK393226 WCG393226 WMC393226 WVY393226 Q458762 JM458762 TI458762 ADE458762 ANA458762 AWW458762 BGS458762 BQO458762 CAK458762 CKG458762 CUC458762 DDY458762 DNU458762 DXQ458762 EHM458762 ERI458762 FBE458762 FLA458762 FUW458762 GES458762 GOO458762 GYK458762 HIG458762 HSC458762 IBY458762 ILU458762 IVQ458762 JFM458762 JPI458762 JZE458762 KJA458762 KSW458762 LCS458762 LMO458762 LWK458762 MGG458762 MQC458762 MZY458762 NJU458762 NTQ458762 ODM458762 ONI458762 OXE458762 PHA458762 PQW458762 QAS458762 QKO458762 QUK458762 REG458762 ROC458762 RXY458762 SHU458762 SRQ458762 TBM458762 TLI458762 TVE458762 UFA458762 UOW458762 UYS458762 VIO458762 VSK458762 WCG458762 WMC458762 WVY458762 Q524298 JM524298 TI524298 ADE524298 ANA524298 AWW524298 BGS524298 BQO524298 CAK524298 CKG524298 CUC524298 DDY524298 DNU524298 DXQ524298 EHM524298 ERI524298 FBE524298 FLA524298 FUW524298 GES524298 GOO524298 GYK524298 HIG524298 HSC524298 IBY524298 ILU524298 IVQ524298 JFM524298 JPI524298 JZE524298 KJA524298 KSW524298 LCS524298 LMO524298 LWK524298 MGG524298 MQC524298 MZY524298 NJU524298 NTQ524298 ODM524298 ONI524298 OXE524298 PHA524298 PQW524298 QAS524298 QKO524298 QUK524298 REG524298 ROC524298 RXY524298 SHU524298 SRQ524298 TBM524298 TLI524298 TVE524298 UFA524298 UOW524298 UYS524298 VIO524298 VSK524298 WCG524298 WMC524298 WVY524298 Q589834 JM589834 TI589834 ADE589834 ANA589834 AWW589834 BGS589834 BQO589834 CAK589834 CKG589834 CUC589834 DDY589834 DNU589834 DXQ589834 EHM589834 ERI589834 FBE589834 FLA589834 FUW589834 GES589834 GOO589834 GYK589834 HIG589834 HSC589834 IBY589834 ILU589834 IVQ589834 JFM589834 JPI589834 JZE589834 KJA589834 KSW589834 LCS589834 LMO589834 LWK589834 MGG589834 MQC589834 MZY589834 NJU589834 NTQ589834 ODM589834 ONI589834 OXE589834 PHA589834 PQW589834 QAS589834 QKO589834 QUK589834 REG589834 ROC589834 RXY589834 SHU589834 SRQ589834 TBM589834 TLI589834 TVE589834 UFA589834 UOW589834 UYS589834 VIO589834 VSK589834 WCG589834 WMC589834 WVY589834 Q655370 JM655370 TI655370 ADE655370 ANA655370 AWW655370 BGS655370 BQO655370 CAK655370 CKG655370 CUC655370 DDY655370 DNU655370 DXQ655370 EHM655370 ERI655370 FBE655370 FLA655370 FUW655370 GES655370 GOO655370 GYK655370 HIG655370 HSC655370 IBY655370 ILU655370 IVQ655370 JFM655370 JPI655370 JZE655370 KJA655370 KSW655370 LCS655370 LMO655370 LWK655370 MGG655370 MQC655370 MZY655370 NJU655370 NTQ655370 ODM655370 ONI655370 OXE655370 PHA655370 PQW655370 QAS655370 QKO655370 QUK655370 REG655370 ROC655370 RXY655370 SHU655370 SRQ655370 TBM655370 TLI655370 TVE655370 UFA655370 UOW655370 UYS655370 VIO655370 VSK655370 WCG655370 WMC655370 WVY655370 Q720906 JM720906 TI720906 ADE720906 ANA720906 AWW720906 BGS720906 BQO720906 CAK720906 CKG720906 CUC720906 DDY720906 DNU720906 DXQ720906 EHM720906 ERI720906 FBE720906 FLA720906 FUW720906 GES720906 GOO720906 GYK720906 HIG720906 HSC720906 IBY720906 ILU720906 IVQ720906 JFM720906 JPI720906 JZE720906 KJA720906 KSW720906 LCS720906 LMO720906 LWK720906 MGG720906 MQC720906 MZY720906 NJU720906 NTQ720906 ODM720906 ONI720906 OXE720906 PHA720906 PQW720906 QAS720906 QKO720906 QUK720906 REG720906 ROC720906 RXY720906 SHU720906 SRQ720906 TBM720906 TLI720906 TVE720906 UFA720906 UOW720906 UYS720906 VIO720906 VSK720906 WCG720906 WMC720906 WVY720906 Q786442 JM786442 TI786442 ADE786442 ANA786442 AWW786442 BGS786442 BQO786442 CAK786442 CKG786442 CUC786442 DDY786442 DNU786442 DXQ786442 EHM786442 ERI786442 FBE786442 FLA786442 FUW786442 GES786442 GOO786442 GYK786442 HIG786442 HSC786442 IBY786442 ILU786442 IVQ786442 JFM786442 JPI786442 JZE786442 KJA786442 KSW786442 LCS786442 LMO786442 LWK786442 MGG786442 MQC786442 MZY786442 NJU786442 NTQ786442 ODM786442 ONI786442 OXE786442 PHA786442 PQW786442 QAS786442 QKO786442 QUK786442 REG786442 ROC786442 RXY786442 SHU786442 SRQ786442 TBM786442 TLI786442 TVE786442 UFA786442 UOW786442 UYS786442 VIO786442 VSK786442 WCG786442 WMC786442 WVY786442 Q851978 JM851978 TI851978 ADE851978 ANA851978 AWW851978 BGS851978 BQO851978 CAK851978 CKG851978 CUC851978 DDY851978 DNU851978 DXQ851978 EHM851978 ERI851978 FBE851978 FLA851978 FUW851978 GES851978 GOO851978 GYK851978 HIG851978 HSC851978 IBY851978 ILU851978 IVQ851978 JFM851978 JPI851978 JZE851978 KJA851978 KSW851978 LCS851978 LMO851978 LWK851978 MGG851978 MQC851978 MZY851978 NJU851978 NTQ851978 ODM851978 ONI851978 OXE851978 PHA851978 PQW851978 QAS851978 QKO851978 QUK851978 REG851978 ROC851978 RXY851978 SHU851978 SRQ851978 TBM851978 TLI851978 TVE851978 UFA851978 UOW851978 UYS851978 VIO851978 VSK851978 WCG851978 WMC851978 WVY851978 Q917514 JM917514 TI917514 ADE917514 ANA917514 AWW917514 BGS917514 BQO917514 CAK917514 CKG917514 CUC917514 DDY917514 DNU917514 DXQ917514 EHM917514 ERI917514 FBE917514 FLA917514 FUW917514 GES917514 GOO917514 GYK917514 HIG917514 HSC917514 IBY917514 ILU917514 IVQ917514 JFM917514 JPI917514 JZE917514 KJA917514 KSW917514 LCS917514 LMO917514 LWK917514 MGG917514 MQC917514 MZY917514 NJU917514 NTQ917514 ODM917514 ONI917514 OXE917514 PHA917514 PQW917514 QAS917514 QKO917514 QUK917514 REG917514 ROC917514 RXY917514 SHU917514 SRQ917514 TBM917514 TLI917514 TVE917514 UFA917514 UOW917514 UYS917514 VIO917514 VSK917514 WCG917514 WMC917514 WVY917514 Q983050 JM983050 TI983050 ADE983050 ANA983050 AWW983050 BGS983050 BQO983050 CAK983050 CKG983050 CUC983050 DDY983050 DNU983050 DXQ983050 EHM983050 ERI983050 FBE983050 FLA983050 FUW983050 GES983050 GOO983050 GYK983050 HIG983050 HSC983050 IBY983050 ILU983050 IVQ983050 JFM983050 JPI983050 JZE983050 KJA983050 KSW983050 LCS983050 LMO983050 LWK983050 MGG983050 MQC983050 MZY983050 NJU983050 NTQ983050 ODM983050 ONI983050 OXE983050 PHA983050 PQW983050 QAS983050 QKO983050 QUK983050 REG983050 ROC983050 RXY983050 SHU983050 SRQ983050 TBM983050 TLI983050 TVE983050 UFA983050 UOW983050 UYS983050 VIO983050 VSK983050 WCG983050 WMC983050 WVY983050" xr:uid="{00000000-0002-0000-0B00-000000000000}">
      <formula1>$D$190:$D$194</formula1>
    </dataValidation>
    <dataValidation type="list" allowBlank="1" showInputMessage="1" showErrorMessage="1" sqref="G6:I8 JC6:JE8 SY6:TA8 ACU6:ACW8 AMQ6:AMS8 AWM6:AWO8 BGI6:BGK8 BQE6:BQG8 CAA6:CAC8 CJW6:CJY8 CTS6:CTU8 DDO6:DDQ8 DNK6:DNM8 DXG6:DXI8 EHC6:EHE8 EQY6:ERA8 FAU6:FAW8 FKQ6:FKS8 FUM6:FUO8 GEI6:GEK8 GOE6:GOG8 GYA6:GYC8 HHW6:HHY8 HRS6:HRU8 IBO6:IBQ8 ILK6:ILM8 IVG6:IVI8 JFC6:JFE8 JOY6:JPA8 JYU6:JYW8 KIQ6:KIS8 KSM6:KSO8 LCI6:LCK8 LME6:LMG8 LWA6:LWC8 MFW6:MFY8 MPS6:MPU8 MZO6:MZQ8 NJK6:NJM8 NTG6:NTI8 ODC6:ODE8 OMY6:ONA8 OWU6:OWW8 PGQ6:PGS8 PQM6:PQO8 QAI6:QAK8 QKE6:QKG8 QUA6:QUC8 RDW6:RDY8 RNS6:RNU8 RXO6:RXQ8 SHK6:SHM8 SRG6:SRI8 TBC6:TBE8 TKY6:TLA8 TUU6:TUW8 UEQ6:UES8 UOM6:UOO8 UYI6:UYK8 VIE6:VIG8 VSA6:VSC8 WBW6:WBY8 WLS6:WLU8 WVO6:WVQ8 G65542:I65544 JC65542:JE65544 SY65542:TA65544 ACU65542:ACW65544 AMQ65542:AMS65544 AWM65542:AWO65544 BGI65542:BGK65544 BQE65542:BQG65544 CAA65542:CAC65544 CJW65542:CJY65544 CTS65542:CTU65544 DDO65542:DDQ65544 DNK65542:DNM65544 DXG65542:DXI65544 EHC65542:EHE65544 EQY65542:ERA65544 FAU65542:FAW65544 FKQ65542:FKS65544 FUM65542:FUO65544 GEI65542:GEK65544 GOE65542:GOG65544 GYA65542:GYC65544 HHW65542:HHY65544 HRS65542:HRU65544 IBO65542:IBQ65544 ILK65542:ILM65544 IVG65542:IVI65544 JFC65542:JFE65544 JOY65542:JPA65544 JYU65542:JYW65544 KIQ65542:KIS65544 KSM65542:KSO65544 LCI65542:LCK65544 LME65542:LMG65544 LWA65542:LWC65544 MFW65542:MFY65544 MPS65542:MPU65544 MZO65542:MZQ65544 NJK65542:NJM65544 NTG65542:NTI65544 ODC65542:ODE65544 OMY65542:ONA65544 OWU65542:OWW65544 PGQ65542:PGS65544 PQM65542:PQO65544 QAI65542:QAK65544 QKE65542:QKG65544 QUA65542:QUC65544 RDW65542:RDY65544 RNS65542:RNU65544 RXO65542:RXQ65544 SHK65542:SHM65544 SRG65542:SRI65544 TBC65542:TBE65544 TKY65542:TLA65544 TUU65542:TUW65544 UEQ65542:UES65544 UOM65542:UOO65544 UYI65542:UYK65544 VIE65542:VIG65544 VSA65542:VSC65544 WBW65542:WBY65544 WLS65542:WLU65544 WVO65542:WVQ65544 G131078:I131080 JC131078:JE131080 SY131078:TA131080 ACU131078:ACW131080 AMQ131078:AMS131080 AWM131078:AWO131080 BGI131078:BGK131080 BQE131078:BQG131080 CAA131078:CAC131080 CJW131078:CJY131080 CTS131078:CTU131080 DDO131078:DDQ131080 DNK131078:DNM131080 DXG131078:DXI131080 EHC131078:EHE131080 EQY131078:ERA131080 FAU131078:FAW131080 FKQ131078:FKS131080 FUM131078:FUO131080 GEI131078:GEK131080 GOE131078:GOG131080 GYA131078:GYC131080 HHW131078:HHY131080 HRS131078:HRU131080 IBO131078:IBQ131080 ILK131078:ILM131080 IVG131078:IVI131080 JFC131078:JFE131080 JOY131078:JPA131080 JYU131078:JYW131080 KIQ131078:KIS131080 KSM131078:KSO131080 LCI131078:LCK131080 LME131078:LMG131080 LWA131078:LWC131080 MFW131078:MFY131080 MPS131078:MPU131080 MZO131078:MZQ131080 NJK131078:NJM131080 NTG131078:NTI131080 ODC131078:ODE131080 OMY131078:ONA131080 OWU131078:OWW131080 PGQ131078:PGS131080 PQM131078:PQO131080 QAI131078:QAK131080 QKE131078:QKG131080 QUA131078:QUC131080 RDW131078:RDY131080 RNS131078:RNU131080 RXO131078:RXQ131080 SHK131078:SHM131080 SRG131078:SRI131080 TBC131078:TBE131080 TKY131078:TLA131080 TUU131078:TUW131080 UEQ131078:UES131080 UOM131078:UOO131080 UYI131078:UYK131080 VIE131078:VIG131080 VSA131078:VSC131080 WBW131078:WBY131080 WLS131078:WLU131080 WVO131078:WVQ131080 G196614:I196616 JC196614:JE196616 SY196614:TA196616 ACU196614:ACW196616 AMQ196614:AMS196616 AWM196614:AWO196616 BGI196614:BGK196616 BQE196614:BQG196616 CAA196614:CAC196616 CJW196614:CJY196616 CTS196614:CTU196616 DDO196614:DDQ196616 DNK196614:DNM196616 DXG196614:DXI196616 EHC196614:EHE196616 EQY196614:ERA196616 FAU196614:FAW196616 FKQ196614:FKS196616 FUM196614:FUO196616 GEI196614:GEK196616 GOE196614:GOG196616 GYA196614:GYC196616 HHW196614:HHY196616 HRS196614:HRU196616 IBO196614:IBQ196616 ILK196614:ILM196616 IVG196614:IVI196616 JFC196614:JFE196616 JOY196614:JPA196616 JYU196614:JYW196616 KIQ196614:KIS196616 KSM196614:KSO196616 LCI196614:LCK196616 LME196614:LMG196616 LWA196614:LWC196616 MFW196614:MFY196616 MPS196614:MPU196616 MZO196614:MZQ196616 NJK196614:NJM196616 NTG196614:NTI196616 ODC196614:ODE196616 OMY196614:ONA196616 OWU196614:OWW196616 PGQ196614:PGS196616 PQM196614:PQO196616 QAI196614:QAK196616 QKE196614:QKG196616 QUA196614:QUC196616 RDW196614:RDY196616 RNS196614:RNU196616 RXO196614:RXQ196616 SHK196614:SHM196616 SRG196614:SRI196616 TBC196614:TBE196616 TKY196614:TLA196616 TUU196614:TUW196616 UEQ196614:UES196616 UOM196614:UOO196616 UYI196614:UYK196616 VIE196614:VIG196616 VSA196614:VSC196616 WBW196614:WBY196616 WLS196614:WLU196616 WVO196614:WVQ196616 G262150:I262152 JC262150:JE262152 SY262150:TA262152 ACU262150:ACW262152 AMQ262150:AMS262152 AWM262150:AWO262152 BGI262150:BGK262152 BQE262150:BQG262152 CAA262150:CAC262152 CJW262150:CJY262152 CTS262150:CTU262152 DDO262150:DDQ262152 DNK262150:DNM262152 DXG262150:DXI262152 EHC262150:EHE262152 EQY262150:ERA262152 FAU262150:FAW262152 FKQ262150:FKS262152 FUM262150:FUO262152 GEI262150:GEK262152 GOE262150:GOG262152 GYA262150:GYC262152 HHW262150:HHY262152 HRS262150:HRU262152 IBO262150:IBQ262152 ILK262150:ILM262152 IVG262150:IVI262152 JFC262150:JFE262152 JOY262150:JPA262152 JYU262150:JYW262152 KIQ262150:KIS262152 KSM262150:KSO262152 LCI262150:LCK262152 LME262150:LMG262152 LWA262150:LWC262152 MFW262150:MFY262152 MPS262150:MPU262152 MZO262150:MZQ262152 NJK262150:NJM262152 NTG262150:NTI262152 ODC262150:ODE262152 OMY262150:ONA262152 OWU262150:OWW262152 PGQ262150:PGS262152 PQM262150:PQO262152 QAI262150:QAK262152 QKE262150:QKG262152 QUA262150:QUC262152 RDW262150:RDY262152 RNS262150:RNU262152 RXO262150:RXQ262152 SHK262150:SHM262152 SRG262150:SRI262152 TBC262150:TBE262152 TKY262150:TLA262152 TUU262150:TUW262152 UEQ262150:UES262152 UOM262150:UOO262152 UYI262150:UYK262152 VIE262150:VIG262152 VSA262150:VSC262152 WBW262150:WBY262152 WLS262150:WLU262152 WVO262150:WVQ262152 G327686:I327688 JC327686:JE327688 SY327686:TA327688 ACU327686:ACW327688 AMQ327686:AMS327688 AWM327686:AWO327688 BGI327686:BGK327688 BQE327686:BQG327688 CAA327686:CAC327688 CJW327686:CJY327688 CTS327686:CTU327688 DDO327686:DDQ327688 DNK327686:DNM327688 DXG327686:DXI327688 EHC327686:EHE327688 EQY327686:ERA327688 FAU327686:FAW327688 FKQ327686:FKS327688 FUM327686:FUO327688 GEI327686:GEK327688 GOE327686:GOG327688 GYA327686:GYC327688 HHW327686:HHY327688 HRS327686:HRU327688 IBO327686:IBQ327688 ILK327686:ILM327688 IVG327686:IVI327688 JFC327686:JFE327688 JOY327686:JPA327688 JYU327686:JYW327688 KIQ327686:KIS327688 KSM327686:KSO327688 LCI327686:LCK327688 LME327686:LMG327688 LWA327686:LWC327688 MFW327686:MFY327688 MPS327686:MPU327688 MZO327686:MZQ327688 NJK327686:NJM327688 NTG327686:NTI327688 ODC327686:ODE327688 OMY327686:ONA327688 OWU327686:OWW327688 PGQ327686:PGS327688 PQM327686:PQO327688 QAI327686:QAK327688 QKE327686:QKG327688 QUA327686:QUC327688 RDW327686:RDY327688 RNS327686:RNU327688 RXO327686:RXQ327688 SHK327686:SHM327688 SRG327686:SRI327688 TBC327686:TBE327688 TKY327686:TLA327688 TUU327686:TUW327688 UEQ327686:UES327688 UOM327686:UOO327688 UYI327686:UYK327688 VIE327686:VIG327688 VSA327686:VSC327688 WBW327686:WBY327688 WLS327686:WLU327688 WVO327686:WVQ327688 G393222:I393224 JC393222:JE393224 SY393222:TA393224 ACU393222:ACW393224 AMQ393222:AMS393224 AWM393222:AWO393224 BGI393222:BGK393224 BQE393222:BQG393224 CAA393222:CAC393224 CJW393222:CJY393224 CTS393222:CTU393224 DDO393222:DDQ393224 DNK393222:DNM393224 DXG393222:DXI393224 EHC393222:EHE393224 EQY393222:ERA393224 FAU393222:FAW393224 FKQ393222:FKS393224 FUM393222:FUO393224 GEI393222:GEK393224 GOE393222:GOG393224 GYA393222:GYC393224 HHW393222:HHY393224 HRS393222:HRU393224 IBO393222:IBQ393224 ILK393222:ILM393224 IVG393222:IVI393224 JFC393222:JFE393224 JOY393222:JPA393224 JYU393222:JYW393224 KIQ393222:KIS393224 KSM393222:KSO393224 LCI393222:LCK393224 LME393222:LMG393224 LWA393222:LWC393224 MFW393222:MFY393224 MPS393222:MPU393224 MZO393222:MZQ393224 NJK393222:NJM393224 NTG393222:NTI393224 ODC393222:ODE393224 OMY393222:ONA393224 OWU393222:OWW393224 PGQ393222:PGS393224 PQM393222:PQO393224 QAI393222:QAK393224 QKE393222:QKG393224 QUA393222:QUC393224 RDW393222:RDY393224 RNS393222:RNU393224 RXO393222:RXQ393224 SHK393222:SHM393224 SRG393222:SRI393224 TBC393222:TBE393224 TKY393222:TLA393224 TUU393222:TUW393224 UEQ393222:UES393224 UOM393222:UOO393224 UYI393222:UYK393224 VIE393222:VIG393224 VSA393222:VSC393224 WBW393222:WBY393224 WLS393222:WLU393224 WVO393222:WVQ393224 G458758:I458760 JC458758:JE458760 SY458758:TA458760 ACU458758:ACW458760 AMQ458758:AMS458760 AWM458758:AWO458760 BGI458758:BGK458760 BQE458758:BQG458760 CAA458758:CAC458760 CJW458758:CJY458760 CTS458758:CTU458760 DDO458758:DDQ458760 DNK458758:DNM458760 DXG458758:DXI458760 EHC458758:EHE458760 EQY458758:ERA458760 FAU458758:FAW458760 FKQ458758:FKS458760 FUM458758:FUO458760 GEI458758:GEK458760 GOE458758:GOG458760 GYA458758:GYC458760 HHW458758:HHY458760 HRS458758:HRU458760 IBO458758:IBQ458760 ILK458758:ILM458760 IVG458758:IVI458760 JFC458758:JFE458760 JOY458758:JPA458760 JYU458758:JYW458760 KIQ458758:KIS458760 KSM458758:KSO458760 LCI458758:LCK458760 LME458758:LMG458760 LWA458758:LWC458760 MFW458758:MFY458760 MPS458758:MPU458760 MZO458758:MZQ458760 NJK458758:NJM458760 NTG458758:NTI458760 ODC458758:ODE458760 OMY458758:ONA458760 OWU458758:OWW458760 PGQ458758:PGS458760 PQM458758:PQO458760 QAI458758:QAK458760 QKE458758:QKG458760 QUA458758:QUC458760 RDW458758:RDY458760 RNS458758:RNU458760 RXO458758:RXQ458760 SHK458758:SHM458760 SRG458758:SRI458760 TBC458758:TBE458760 TKY458758:TLA458760 TUU458758:TUW458760 UEQ458758:UES458760 UOM458758:UOO458760 UYI458758:UYK458760 VIE458758:VIG458760 VSA458758:VSC458760 WBW458758:WBY458760 WLS458758:WLU458760 WVO458758:WVQ458760 G524294:I524296 JC524294:JE524296 SY524294:TA524296 ACU524294:ACW524296 AMQ524294:AMS524296 AWM524294:AWO524296 BGI524294:BGK524296 BQE524294:BQG524296 CAA524294:CAC524296 CJW524294:CJY524296 CTS524294:CTU524296 DDO524294:DDQ524296 DNK524294:DNM524296 DXG524294:DXI524296 EHC524294:EHE524296 EQY524294:ERA524296 FAU524294:FAW524296 FKQ524294:FKS524296 FUM524294:FUO524296 GEI524294:GEK524296 GOE524294:GOG524296 GYA524294:GYC524296 HHW524294:HHY524296 HRS524294:HRU524296 IBO524294:IBQ524296 ILK524294:ILM524296 IVG524294:IVI524296 JFC524294:JFE524296 JOY524294:JPA524296 JYU524294:JYW524296 KIQ524294:KIS524296 KSM524294:KSO524296 LCI524294:LCK524296 LME524294:LMG524296 LWA524294:LWC524296 MFW524294:MFY524296 MPS524294:MPU524296 MZO524294:MZQ524296 NJK524294:NJM524296 NTG524294:NTI524296 ODC524294:ODE524296 OMY524294:ONA524296 OWU524294:OWW524296 PGQ524294:PGS524296 PQM524294:PQO524296 QAI524294:QAK524296 QKE524294:QKG524296 QUA524294:QUC524296 RDW524294:RDY524296 RNS524294:RNU524296 RXO524294:RXQ524296 SHK524294:SHM524296 SRG524294:SRI524296 TBC524294:TBE524296 TKY524294:TLA524296 TUU524294:TUW524296 UEQ524294:UES524296 UOM524294:UOO524296 UYI524294:UYK524296 VIE524294:VIG524296 VSA524294:VSC524296 WBW524294:WBY524296 WLS524294:WLU524296 WVO524294:WVQ524296 G589830:I589832 JC589830:JE589832 SY589830:TA589832 ACU589830:ACW589832 AMQ589830:AMS589832 AWM589830:AWO589832 BGI589830:BGK589832 BQE589830:BQG589832 CAA589830:CAC589832 CJW589830:CJY589832 CTS589830:CTU589832 DDO589830:DDQ589832 DNK589830:DNM589832 DXG589830:DXI589832 EHC589830:EHE589832 EQY589830:ERA589832 FAU589830:FAW589832 FKQ589830:FKS589832 FUM589830:FUO589832 GEI589830:GEK589832 GOE589830:GOG589832 GYA589830:GYC589832 HHW589830:HHY589832 HRS589830:HRU589832 IBO589830:IBQ589832 ILK589830:ILM589832 IVG589830:IVI589832 JFC589830:JFE589832 JOY589830:JPA589832 JYU589830:JYW589832 KIQ589830:KIS589832 KSM589830:KSO589832 LCI589830:LCK589832 LME589830:LMG589832 LWA589830:LWC589832 MFW589830:MFY589832 MPS589830:MPU589832 MZO589830:MZQ589832 NJK589830:NJM589832 NTG589830:NTI589832 ODC589830:ODE589832 OMY589830:ONA589832 OWU589830:OWW589832 PGQ589830:PGS589832 PQM589830:PQO589832 QAI589830:QAK589832 QKE589830:QKG589832 QUA589830:QUC589832 RDW589830:RDY589832 RNS589830:RNU589832 RXO589830:RXQ589832 SHK589830:SHM589832 SRG589830:SRI589832 TBC589830:TBE589832 TKY589830:TLA589832 TUU589830:TUW589832 UEQ589830:UES589832 UOM589830:UOO589832 UYI589830:UYK589832 VIE589830:VIG589832 VSA589830:VSC589832 WBW589830:WBY589832 WLS589830:WLU589832 WVO589830:WVQ589832 G655366:I655368 JC655366:JE655368 SY655366:TA655368 ACU655366:ACW655368 AMQ655366:AMS655368 AWM655366:AWO655368 BGI655366:BGK655368 BQE655366:BQG655368 CAA655366:CAC655368 CJW655366:CJY655368 CTS655366:CTU655368 DDO655366:DDQ655368 DNK655366:DNM655368 DXG655366:DXI655368 EHC655366:EHE655368 EQY655366:ERA655368 FAU655366:FAW655368 FKQ655366:FKS655368 FUM655366:FUO655368 GEI655366:GEK655368 GOE655366:GOG655368 GYA655366:GYC655368 HHW655366:HHY655368 HRS655366:HRU655368 IBO655366:IBQ655368 ILK655366:ILM655368 IVG655366:IVI655368 JFC655366:JFE655368 JOY655366:JPA655368 JYU655366:JYW655368 KIQ655366:KIS655368 KSM655366:KSO655368 LCI655366:LCK655368 LME655366:LMG655368 LWA655366:LWC655368 MFW655366:MFY655368 MPS655366:MPU655368 MZO655366:MZQ655368 NJK655366:NJM655368 NTG655366:NTI655368 ODC655366:ODE655368 OMY655366:ONA655368 OWU655366:OWW655368 PGQ655366:PGS655368 PQM655366:PQO655368 QAI655366:QAK655368 QKE655366:QKG655368 QUA655366:QUC655368 RDW655366:RDY655368 RNS655366:RNU655368 RXO655366:RXQ655368 SHK655366:SHM655368 SRG655366:SRI655368 TBC655366:TBE655368 TKY655366:TLA655368 TUU655366:TUW655368 UEQ655366:UES655368 UOM655366:UOO655368 UYI655366:UYK655368 VIE655366:VIG655368 VSA655366:VSC655368 WBW655366:WBY655368 WLS655366:WLU655368 WVO655366:WVQ655368 G720902:I720904 JC720902:JE720904 SY720902:TA720904 ACU720902:ACW720904 AMQ720902:AMS720904 AWM720902:AWO720904 BGI720902:BGK720904 BQE720902:BQG720904 CAA720902:CAC720904 CJW720902:CJY720904 CTS720902:CTU720904 DDO720902:DDQ720904 DNK720902:DNM720904 DXG720902:DXI720904 EHC720902:EHE720904 EQY720902:ERA720904 FAU720902:FAW720904 FKQ720902:FKS720904 FUM720902:FUO720904 GEI720902:GEK720904 GOE720902:GOG720904 GYA720902:GYC720904 HHW720902:HHY720904 HRS720902:HRU720904 IBO720902:IBQ720904 ILK720902:ILM720904 IVG720902:IVI720904 JFC720902:JFE720904 JOY720902:JPA720904 JYU720902:JYW720904 KIQ720902:KIS720904 KSM720902:KSO720904 LCI720902:LCK720904 LME720902:LMG720904 LWA720902:LWC720904 MFW720902:MFY720904 MPS720902:MPU720904 MZO720902:MZQ720904 NJK720902:NJM720904 NTG720902:NTI720904 ODC720902:ODE720904 OMY720902:ONA720904 OWU720902:OWW720904 PGQ720902:PGS720904 PQM720902:PQO720904 QAI720902:QAK720904 QKE720902:QKG720904 QUA720902:QUC720904 RDW720902:RDY720904 RNS720902:RNU720904 RXO720902:RXQ720904 SHK720902:SHM720904 SRG720902:SRI720904 TBC720902:TBE720904 TKY720902:TLA720904 TUU720902:TUW720904 UEQ720902:UES720904 UOM720902:UOO720904 UYI720902:UYK720904 VIE720902:VIG720904 VSA720902:VSC720904 WBW720902:WBY720904 WLS720902:WLU720904 WVO720902:WVQ720904 G786438:I786440 JC786438:JE786440 SY786438:TA786440 ACU786438:ACW786440 AMQ786438:AMS786440 AWM786438:AWO786440 BGI786438:BGK786440 BQE786438:BQG786440 CAA786438:CAC786440 CJW786438:CJY786440 CTS786438:CTU786440 DDO786438:DDQ786440 DNK786438:DNM786440 DXG786438:DXI786440 EHC786438:EHE786440 EQY786438:ERA786440 FAU786438:FAW786440 FKQ786438:FKS786440 FUM786438:FUO786440 GEI786438:GEK786440 GOE786438:GOG786440 GYA786438:GYC786440 HHW786438:HHY786440 HRS786438:HRU786440 IBO786438:IBQ786440 ILK786438:ILM786440 IVG786438:IVI786440 JFC786438:JFE786440 JOY786438:JPA786440 JYU786438:JYW786440 KIQ786438:KIS786440 KSM786438:KSO786440 LCI786438:LCK786440 LME786438:LMG786440 LWA786438:LWC786440 MFW786438:MFY786440 MPS786438:MPU786440 MZO786438:MZQ786440 NJK786438:NJM786440 NTG786438:NTI786440 ODC786438:ODE786440 OMY786438:ONA786440 OWU786438:OWW786440 PGQ786438:PGS786440 PQM786438:PQO786440 QAI786438:QAK786440 QKE786438:QKG786440 QUA786438:QUC786440 RDW786438:RDY786440 RNS786438:RNU786440 RXO786438:RXQ786440 SHK786438:SHM786440 SRG786438:SRI786440 TBC786438:TBE786440 TKY786438:TLA786440 TUU786438:TUW786440 UEQ786438:UES786440 UOM786438:UOO786440 UYI786438:UYK786440 VIE786438:VIG786440 VSA786438:VSC786440 WBW786438:WBY786440 WLS786438:WLU786440 WVO786438:WVQ786440 G851974:I851976 JC851974:JE851976 SY851974:TA851976 ACU851974:ACW851976 AMQ851974:AMS851976 AWM851974:AWO851976 BGI851974:BGK851976 BQE851974:BQG851976 CAA851974:CAC851976 CJW851974:CJY851976 CTS851974:CTU851976 DDO851974:DDQ851976 DNK851974:DNM851976 DXG851974:DXI851976 EHC851974:EHE851976 EQY851974:ERA851976 FAU851974:FAW851976 FKQ851974:FKS851976 FUM851974:FUO851976 GEI851974:GEK851976 GOE851974:GOG851976 GYA851974:GYC851976 HHW851974:HHY851976 HRS851974:HRU851976 IBO851974:IBQ851976 ILK851974:ILM851976 IVG851974:IVI851976 JFC851974:JFE851976 JOY851974:JPA851976 JYU851974:JYW851976 KIQ851974:KIS851976 KSM851974:KSO851976 LCI851974:LCK851976 LME851974:LMG851976 LWA851974:LWC851976 MFW851974:MFY851976 MPS851974:MPU851976 MZO851974:MZQ851976 NJK851974:NJM851976 NTG851974:NTI851976 ODC851974:ODE851976 OMY851974:ONA851976 OWU851974:OWW851976 PGQ851974:PGS851976 PQM851974:PQO851976 QAI851974:QAK851976 QKE851974:QKG851976 QUA851974:QUC851976 RDW851974:RDY851976 RNS851974:RNU851976 RXO851974:RXQ851976 SHK851974:SHM851976 SRG851974:SRI851976 TBC851974:TBE851976 TKY851974:TLA851976 TUU851974:TUW851976 UEQ851974:UES851976 UOM851974:UOO851976 UYI851974:UYK851976 VIE851974:VIG851976 VSA851974:VSC851976 WBW851974:WBY851976 WLS851974:WLU851976 WVO851974:WVQ851976 G917510:I917512 JC917510:JE917512 SY917510:TA917512 ACU917510:ACW917512 AMQ917510:AMS917512 AWM917510:AWO917512 BGI917510:BGK917512 BQE917510:BQG917512 CAA917510:CAC917512 CJW917510:CJY917512 CTS917510:CTU917512 DDO917510:DDQ917512 DNK917510:DNM917512 DXG917510:DXI917512 EHC917510:EHE917512 EQY917510:ERA917512 FAU917510:FAW917512 FKQ917510:FKS917512 FUM917510:FUO917512 GEI917510:GEK917512 GOE917510:GOG917512 GYA917510:GYC917512 HHW917510:HHY917512 HRS917510:HRU917512 IBO917510:IBQ917512 ILK917510:ILM917512 IVG917510:IVI917512 JFC917510:JFE917512 JOY917510:JPA917512 JYU917510:JYW917512 KIQ917510:KIS917512 KSM917510:KSO917512 LCI917510:LCK917512 LME917510:LMG917512 LWA917510:LWC917512 MFW917510:MFY917512 MPS917510:MPU917512 MZO917510:MZQ917512 NJK917510:NJM917512 NTG917510:NTI917512 ODC917510:ODE917512 OMY917510:ONA917512 OWU917510:OWW917512 PGQ917510:PGS917512 PQM917510:PQO917512 QAI917510:QAK917512 QKE917510:QKG917512 QUA917510:QUC917512 RDW917510:RDY917512 RNS917510:RNU917512 RXO917510:RXQ917512 SHK917510:SHM917512 SRG917510:SRI917512 TBC917510:TBE917512 TKY917510:TLA917512 TUU917510:TUW917512 UEQ917510:UES917512 UOM917510:UOO917512 UYI917510:UYK917512 VIE917510:VIG917512 VSA917510:VSC917512 WBW917510:WBY917512 WLS917510:WLU917512 WVO917510:WVQ917512 G983046:I983048 JC983046:JE983048 SY983046:TA983048 ACU983046:ACW983048 AMQ983046:AMS983048 AWM983046:AWO983048 BGI983046:BGK983048 BQE983046:BQG983048 CAA983046:CAC983048 CJW983046:CJY983048 CTS983046:CTU983048 DDO983046:DDQ983048 DNK983046:DNM983048 DXG983046:DXI983048 EHC983046:EHE983048 EQY983046:ERA983048 FAU983046:FAW983048 FKQ983046:FKS983048 FUM983046:FUO983048 GEI983046:GEK983048 GOE983046:GOG983048 GYA983046:GYC983048 HHW983046:HHY983048 HRS983046:HRU983048 IBO983046:IBQ983048 ILK983046:ILM983048 IVG983046:IVI983048 JFC983046:JFE983048 JOY983046:JPA983048 JYU983046:JYW983048 KIQ983046:KIS983048 KSM983046:KSO983048 LCI983046:LCK983048 LME983046:LMG983048 LWA983046:LWC983048 MFW983046:MFY983048 MPS983046:MPU983048 MZO983046:MZQ983048 NJK983046:NJM983048 NTG983046:NTI983048 ODC983046:ODE983048 OMY983046:ONA983048 OWU983046:OWW983048 PGQ983046:PGS983048 PQM983046:PQO983048 QAI983046:QAK983048 QKE983046:QKG983048 QUA983046:QUC983048 RDW983046:RDY983048 RNS983046:RNU983048 RXO983046:RXQ983048 SHK983046:SHM983048 SRG983046:SRI983048 TBC983046:TBE983048 TKY983046:TLA983048 TUU983046:TUW983048 UEQ983046:UES983048 UOM983046:UOO983048 UYI983046:UYK983048 VIE983046:VIG983048 VSA983046:VSC983048 WBW983046:WBY983048 WLS983046:WLU983048 WVO983046:WVQ983048 G10:I10 JC10:JE10 SY10:TA10 ACU10:ACW10 AMQ10:AMS10 AWM10:AWO10 BGI10:BGK10 BQE10:BQG10 CAA10:CAC10 CJW10:CJY10 CTS10:CTU10 DDO10:DDQ10 DNK10:DNM10 DXG10:DXI10 EHC10:EHE10 EQY10:ERA10 FAU10:FAW10 FKQ10:FKS10 FUM10:FUO10 GEI10:GEK10 GOE10:GOG10 GYA10:GYC10 HHW10:HHY10 HRS10:HRU10 IBO10:IBQ10 ILK10:ILM10 IVG10:IVI10 JFC10:JFE10 JOY10:JPA10 JYU10:JYW10 KIQ10:KIS10 KSM10:KSO10 LCI10:LCK10 LME10:LMG10 LWA10:LWC10 MFW10:MFY10 MPS10:MPU10 MZO10:MZQ10 NJK10:NJM10 NTG10:NTI10 ODC10:ODE10 OMY10:ONA10 OWU10:OWW10 PGQ10:PGS10 PQM10:PQO10 QAI10:QAK10 QKE10:QKG10 QUA10:QUC10 RDW10:RDY10 RNS10:RNU10 RXO10:RXQ10 SHK10:SHM10 SRG10:SRI10 TBC10:TBE10 TKY10:TLA10 TUU10:TUW10 UEQ10:UES10 UOM10:UOO10 UYI10:UYK10 VIE10:VIG10 VSA10:VSC10 WBW10:WBY10 WLS10:WLU10 WVO10:WVQ10 G65546:I65546 JC65546:JE65546 SY65546:TA65546 ACU65546:ACW65546 AMQ65546:AMS65546 AWM65546:AWO65546 BGI65546:BGK65546 BQE65546:BQG65546 CAA65546:CAC65546 CJW65546:CJY65546 CTS65546:CTU65546 DDO65546:DDQ65546 DNK65546:DNM65546 DXG65546:DXI65546 EHC65546:EHE65546 EQY65546:ERA65546 FAU65546:FAW65546 FKQ65546:FKS65546 FUM65546:FUO65546 GEI65546:GEK65546 GOE65546:GOG65546 GYA65546:GYC65546 HHW65546:HHY65546 HRS65546:HRU65546 IBO65546:IBQ65546 ILK65546:ILM65546 IVG65546:IVI65546 JFC65546:JFE65546 JOY65546:JPA65546 JYU65546:JYW65546 KIQ65546:KIS65546 KSM65546:KSO65546 LCI65546:LCK65546 LME65546:LMG65546 LWA65546:LWC65546 MFW65546:MFY65546 MPS65546:MPU65546 MZO65546:MZQ65546 NJK65546:NJM65546 NTG65546:NTI65546 ODC65546:ODE65546 OMY65546:ONA65546 OWU65546:OWW65546 PGQ65546:PGS65546 PQM65546:PQO65546 QAI65546:QAK65546 QKE65546:QKG65546 QUA65546:QUC65546 RDW65546:RDY65546 RNS65546:RNU65546 RXO65546:RXQ65546 SHK65546:SHM65546 SRG65546:SRI65546 TBC65546:TBE65546 TKY65546:TLA65546 TUU65546:TUW65546 UEQ65546:UES65546 UOM65546:UOO65546 UYI65546:UYK65546 VIE65546:VIG65546 VSA65546:VSC65546 WBW65546:WBY65546 WLS65546:WLU65546 WVO65546:WVQ65546 G131082:I131082 JC131082:JE131082 SY131082:TA131082 ACU131082:ACW131082 AMQ131082:AMS131082 AWM131082:AWO131082 BGI131082:BGK131082 BQE131082:BQG131082 CAA131082:CAC131082 CJW131082:CJY131082 CTS131082:CTU131082 DDO131082:DDQ131082 DNK131082:DNM131082 DXG131082:DXI131082 EHC131082:EHE131082 EQY131082:ERA131082 FAU131082:FAW131082 FKQ131082:FKS131082 FUM131082:FUO131082 GEI131082:GEK131082 GOE131082:GOG131082 GYA131082:GYC131082 HHW131082:HHY131082 HRS131082:HRU131082 IBO131082:IBQ131082 ILK131082:ILM131082 IVG131082:IVI131082 JFC131082:JFE131082 JOY131082:JPA131082 JYU131082:JYW131082 KIQ131082:KIS131082 KSM131082:KSO131082 LCI131082:LCK131082 LME131082:LMG131082 LWA131082:LWC131082 MFW131082:MFY131082 MPS131082:MPU131082 MZO131082:MZQ131082 NJK131082:NJM131082 NTG131082:NTI131082 ODC131082:ODE131082 OMY131082:ONA131082 OWU131082:OWW131082 PGQ131082:PGS131082 PQM131082:PQO131082 QAI131082:QAK131082 QKE131082:QKG131082 QUA131082:QUC131082 RDW131082:RDY131082 RNS131082:RNU131082 RXO131082:RXQ131082 SHK131082:SHM131082 SRG131082:SRI131082 TBC131082:TBE131082 TKY131082:TLA131082 TUU131082:TUW131082 UEQ131082:UES131082 UOM131082:UOO131082 UYI131082:UYK131082 VIE131082:VIG131082 VSA131082:VSC131082 WBW131082:WBY131082 WLS131082:WLU131082 WVO131082:WVQ131082 G196618:I196618 JC196618:JE196618 SY196618:TA196618 ACU196618:ACW196618 AMQ196618:AMS196618 AWM196618:AWO196618 BGI196618:BGK196618 BQE196618:BQG196618 CAA196618:CAC196618 CJW196618:CJY196618 CTS196618:CTU196618 DDO196618:DDQ196618 DNK196618:DNM196618 DXG196618:DXI196618 EHC196618:EHE196618 EQY196618:ERA196618 FAU196618:FAW196618 FKQ196618:FKS196618 FUM196618:FUO196618 GEI196618:GEK196618 GOE196618:GOG196618 GYA196618:GYC196618 HHW196618:HHY196618 HRS196618:HRU196618 IBO196618:IBQ196618 ILK196618:ILM196618 IVG196618:IVI196618 JFC196618:JFE196618 JOY196618:JPA196618 JYU196618:JYW196618 KIQ196618:KIS196618 KSM196618:KSO196618 LCI196618:LCK196618 LME196618:LMG196618 LWA196618:LWC196618 MFW196618:MFY196618 MPS196618:MPU196618 MZO196618:MZQ196618 NJK196618:NJM196618 NTG196618:NTI196618 ODC196618:ODE196618 OMY196618:ONA196618 OWU196618:OWW196618 PGQ196618:PGS196618 PQM196618:PQO196618 QAI196618:QAK196618 QKE196618:QKG196618 QUA196618:QUC196618 RDW196618:RDY196618 RNS196618:RNU196618 RXO196618:RXQ196618 SHK196618:SHM196618 SRG196618:SRI196618 TBC196618:TBE196618 TKY196618:TLA196618 TUU196618:TUW196618 UEQ196618:UES196618 UOM196618:UOO196618 UYI196618:UYK196618 VIE196618:VIG196618 VSA196618:VSC196618 WBW196618:WBY196618 WLS196618:WLU196618 WVO196618:WVQ196618 G262154:I262154 JC262154:JE262154 SY262154:TA262154 ACU262154:ACW262154 AMQ262154:AMS262154 AWM262154:AWO262154 BGI262154:BGK262154 BQE262154:BQG262154 CAA262154:CAC262154 CJW262154:CJY262154 CTS262154:CTU262154 DDO262154:DDQ262154 DNK262154:DNM262154 DXG262154:DXI262154 EHC262154:EHE262154 EQY262154:ERA262154 FAU262154:FAW262154 FKQ262154:FKS262154 FUM262154:FUO262154 GEI262154:GEK262154 GOE262154:GOG262154 GYA262154:GYC262154 HHW262154:HHY262154 HRS262154:HRU262154 IBO262154:IBQ262154 ILK262154:ILM262154 IVG262154:IVI262154 JFC262154:JFE262154 JOY262154:JPA262154 JYU262154:JYW262154 KIQ262154:KIS262154 KSM262154:KSO262154 LCI262154:LCK262154 LME262154:LMG262154 LWA262154:LWC262154 MFW262154:MFY262154 MPS262154:MPU262154 MZO262154:MZQ262154 NJK262154:NJM262154 NTG262154:NTI262154 ODC262154:ODE262154 OMY262154:ONA262154 OWU262154:OWW262154 PGQ262154:PGS262154 PQM262154:PQO262154 QAI262154:QAK262154 QKE262154:QKG262154 QUA262154:QUC262154 RDW262154:RDY262154 RNS262154:RNU262154 RXO262154:RXQ262154 SHK262154:SHM262154 SRG262154:SRI262154 TBC262154:TBE262154 TKY262154:TLA262154 TUU262154:TUW262154 UEQ262154:UES262154 UOM262154:UOO262154 UYI262154:UYK262154 VIE262154:VIG262154 VSA262154:VSC262154 WBW262154:WBY262154 WLS262154:WLU262154 WVO262154:WVQ262154 G327690:I327690 JC327690:JE327690 SY327690:TA327690 ACU327690:ACW327690 AMQ327690:AMS327690 AWM327690:AWO327690 BGI327690:BGK327690 BQE327690:BQG327690 CAA327690:CAC327690 CJW327690:CJY327690 CTS327690:CTU327690 DDO327690:DDQ327690 DNK327690:DNM327690 DXG327690:DXI327690 EHC327690:EHE327690 EQY327690:ERA327690 FAU327690:FAW327690 FKQ327690:FKS327690 FUM327690:FUO327690 GEI327690:GEK327690 GOE327690:GOG327690 GYA327690:GYC327690 HHW327690:HHY327690 HRS327690:HRU327690 IBO327690:IBQ327690 ILK327690:ILM327690 IVG327690:IVI327690 JFC327690:JFE327690 JOY327690:JPA327690 JYU327690:JYW327690 KIQ327690:KIS327690 KSM327690:KSO327690 LCI327690:LCK327690 LME327690:LMG327690 LWA327690:LWC327690 MFW327690:MFY327690 MPS327690:MPU327690 MZO327690:MZQ327690 NJK327690:NJM327690 NTG327690:NTI327690 ODC327690:ODE327690 OMY327690:ONA327690 OWU327690:OWW327690 PGQ327690:PGS327690 PQM327690:PQO327690 QAI327690:QAK327690 QKE327690:QKG327690 QUA327690:QUC327690 RDW327690:RDY327690 RNS327690:RNU327690 RXO327690:RXQ327690 SHK327690:SHM327690 SRG327690:SRI327690 TBC327690:TBE327690 TKY327690:TLA327690 TUU327690:TUW327690 UEQ327690:UES327690 UOM327690:UOO327690 UYI327690:UYK327690 VIE327690:VIG327690 VSA327690:VSC327690 WBW327690:WBY327690 WLS327690:WLU327690 WVO327690:WVQ327690 G393226:I393226 JC393226:JE393226 SY393226:TA393226 ACU393226:ACW393226 AMQ393226:AMS393226 AWM393226:AWO393226 BGI393226:BGK393226 BQE393226:BQG393226 CAA393226:CAC393226 CJW393226:CJY393226 CTS393226:CTU393226 DDO393226:DDQ393226 DNK393226:DNM393226 DXG393226:DXI393226 EHC393226:EHE393226 EQY393226:ERA393226 FAU393226:FAW393226 FKQ393226:FKS393226 FUM393226:FUO393226 GEI393226:GEK393226 GOE393226:GOG393226 GYA393226:GYC393226 HHW393226:HHY393226 HRS393226:HRU393226 IBO393226:IBQ393226 ILK393226:ILM393226 IVG393226:IVI393226 JFC393226:JFE393226 JOY393226:JPA393226 JYU393226:JYW393226 KIQ393226:KIS393226 KSM393226:KSO393226 LCI393226:LCK393226 LME393226:LMG393226 LWA393226:LWC393226 MFW393226:MFY393226 MPS393226:MPU393226 MZO393226:MZQ393226 NJK393226:NJM393226 NTG393226:NTI393226 ODC393226:ODE393226 OMY393226:ONA393226 OWU393226:OWW393226 PGQ393226:PGS393226 PQM393226:PQO393226 QAI393226:QAK393226 QKE393226:QKG393226 QUA393226:QUC393226 RDW393226:RDY393226 RNS393226:RNU393226 RXO393226:RXQ393226 SHK393226:SHM393226 SRG393226:SRI393226 TBC393226:TBE393226 TKY393226:TLA393226 TUU393226:TUW393226 UEQ393226:UES393226 UOM393226:UOO393226 UYI393226:UYK393226 VIE393226:VIG393226 VSA393226:VSC393226 WBW393226:WBY393226 WLS393226:WLU393226 WVO393226:WVQ393226 G458762:I458762 JC458762:JE458762 SY458762:TA458762 ACU458762:ACW458762 AMQ458762:AMS458762 AWM458762:AWO458762 BGI458762:BGK458762 BQE458762:BQG458762 CAA458762:CAC458762 CJW458762:CJY458762 CTS458762:CTU458762 DDO458762:DDQ458762 DNK458762:DNM458762 DXG458762:DXI458762 EHC458762:EHE458762 EQY458762:ERA458762 FAU458762:FAW458762 FKQ458762:FKS458762 FUM458762:FUO458762 GEI458762:GEK458762 GOE458762:GOG458762 GYA458762:GYC458762 HHW458762:HHY458762 HRS458762:HRU458762 IBO458762:IBQ458762 ILK458762:ILM458762 IVG458762:IVI458762 JFC458762:JFE458762 JOY458762:JPA458762 JYU458762:JYW458762 KIQ458762:KIS458762 KSM458762:KSO458762 LCI458762:LCK458762 LME458762:LMG458762 LWA458762:LWC458762 MFW458762:MFY458762 MPS458762:MPU458762 MZO458762:MZQ458762 NJK458762:NJM458762 NTG458762:NTI458762 ODC458762:ODE458762 OMY458762:ONA458762 OWU458762:OWW458762 PGQ458762:PGS458762 PQM458762:PQO458762 QAI458762:QAK458762 QKE458762:QKG458762 QUA458762:QUC458762 RDW458762:RDY458762 RNS458762:RNU458762 RXO458762:RXQ458762 SHK458762:SHM458762 SRG458762:SRI458762 TBC458762:TBE458762 TKY458762:TLA458762 TUU458762:TUW458762 UEQ458762:UES458762 UOM458762:UOO458762 UYI458762:UYK458762 VIE458762:VIG458762 VSA458762:VSC458762 WBW458762:WBY458762 WLS458762:WLU458762 WVO458762:WVQ458762 G524298:I524298 JC524298:JE524298 SY524298:TA524298 ACU524298:ACW524298 AMQ524298:AMS524298 AWM524298:AWO524298 BGI524298:BGK524298 BQE524298:BQG524298 CAA524298:CAC524298 CJW524298:CJY524298 CTS524298:CTU524298 DDO524298:DDQ524298 DNK524298:DNM524298 DXG524298:DXI524298 EHC524298:EHE524298 EQY524298:ERA524298 FAU524298:FAW524298 FKQ524298:FKS524298 FUM524298:FUO524298 GEI524298:GEK524298 GOE524298:GOG524298 GYA524298:GYC524298 HHW524298:HHY524298 HRS524298:HRU524298 IBO524298:IBQ524298 ILK524298:ILM524298 IVG524298:IVI524298 JFC524298:JFE524298 JOY524298:JPA524298 JYU524298:JYW524298 KIQ524298:KIS524298 KSM524298:KSO524298 LCI524298:LCK524298 LME524298:LMG524298 LWA524298:LWC524298 MFW524298:MFY524298 MPS524298:MPU524298 MZO524298:MZQ524298 NJK524298:NJM524298 NTG524298:NTI524298 ODC524298:ODE524298 OMY524298:ONA524298 OWU524298:OWW524298 PGQ524298:PGS524298 PQM524298:PQO524298 QAI524298:QAK524298 QKE524298:QKG524298 QUA524298:QUC524298 RDW524298:RDY524298 RNS524298:RNU524298 RXO524298:RXQ524298 SHK524298:SHM524298 SRG524298:SRI524298 TBC524298:TBE524298 TKY524298:TLA524298 TUU524298:TUW524298 UEQ524298:UES524298 UOM524298:UOO524298 UYI524298:UYK524298 VIE524298:VIG524298 VSA524298:VSC524298 WBW524298:WBY524298 WLS524298:WLU524298 WVO524298:WVQ524298 G589834:I589834 JC589834:JE589834 SY589834:TA589834 ACU589834:ACW589834 AMQ589834:AMS589834 AWM589834:AWO589834 BGI589834:BGK589834 BQE589834:BQG589834 CAA589834:CAC589834 CJW589834:CJY589834 CTS589834:CTU589834 DDO589834:DDQ589834 DNK589834:DNM589834 DXG589834:DXI589834 EHC589834:EHE589834 EQY589834:ERA589834 FAU589834:FAW589834 FKQ589834:FKS589834 FUM589834:FUO589834 GEI589834:GEK589834 GOE589834:GOG589834 GYA589834:GYC589834 HHW589834:HHY589834 HRS589834:HRU589834 IBO589834:IBQ589834 ILK589834:ILM589834 IVG589834:IVI589834 JFC589834:JFE589834 JOY589834:JPA589834 JYU589834:JYW589834 KIQ589834:KIS589834 KSM589834:KSO589834 LCI589834:LCK589834 LME589834:LMG589834 LWA589834:LWC589834 MFW589834:MFY589834 MPS589834:MPU589834 MZO589834:MZQ589834 NJK589834:NJM589834 NTG589834:NTI589834 ODC589834:ODE589834 OMY589834:ONA589834 OWU589834:OWW589834 PGQ589834:PGS589834 PQM589834:PQO589834 QAI589834:QAK589834 QKE589834:QKG589834 QUA589834:QUC589834 RDW589834:RDY589834 RNS589834:RNU589834 RXO589834:RXQ589834 SHK589834:SHM589834 SRG589834:SRI589834 TBC589834:TBE589834 TKY589834:TLA589834 TUU589834:TUW589834 UEQ589834:UES589834 UOM589834:UOO589834 UYI589834:UYK589834 VIE589834:VIG589834 VSA589834:VSC589834 WBW589834:WBY589834 WLS589834:WLU589834 WVO589834:WVQ589834 G655370:I655370 JC655370:JE655370 SY655370:TA655370 ACU655370:ACW655370 AMQ655370:AMS655370 AWM655370:AWO655370 BGI655370:BGK655370 BQE655370:BQG655370 CAA655370:CAC655370 CJW655370:CJY655370 CTS655370:CTU655370 DDO655370:DDQ655370 DNK655370:DNM655370 DXG655370:DXI655370 EHC655370:EHE655370 EQY655370:ERA655370 FAU655370:FAW655370 FKQ655370:FKS655370 FUM655370:FUO655370 GEI655370:GEK655370 GOE655370:GOG655370 GYA655370:GYC655370 HHW655370:HHY655370 HRS655370:HRU655370 IBO655370:IBQ655370 ILK655370:ILM655370 IVG655370:IVI655370 JFC655370:JFE655370 JOY655370:JPA655370 JYU655370:JYW655370 KIQ655370:KIS655370 KSM655370:KSO655370 LCI655370:LCK655370 LME655370:LMG655370 LWA655370:LWC655370 MFW655370:MFY655370 MPS655370:MPU655370 MZO655370:MZQ655370 NJK655370:NJM655370 NTG655370:NTI655370 ODC655370:ODE655370 OMY655370:ONA655370 OWU655370:OWW655370 PGQ655370:PGS655370 PQM655370:PQO655370 QAI655370:QAK655370 QKE655370:QKG655370 QUA655370:QUC655370 RDW655370:RDY655370 RNS655370:RNU655370 RXO655370:RXQ655370 SHK655370:SHM655370 SRG655370:SRI655370 TBC655370:TBE655370 TKY655370:TLA655370 TUU655370:TUW655370 UEQ655370:UES655370 UOM655370:UOO655370 UYI655370:UYK655370 VIE655370:VIG655370 VSA655370:VSC655370 WBW655370:WBY655370 WLS655370:WLU655370 WVO655370:WVQ655370 G720906:I720906 JC720906:JE720906 SY720906:TA720906 ACU720906:ACW720906 AMQ720906:AMS720906 AWM720906:AWO720906 BGI720906:BGK720906 BQE720906:BQG720906 CAA720906:CAC720906 CJW720906:CJY720906 CTS720906:CTU720906 DDO720906:DDQ720906 DNK720906:DNM720906 DXG720906:DXI720906 EHC720906:EHE720906 EQY720906:ERA720906 FAU720906:FAW720906 FKQ720906:FKS720906 FUM720906:FUO720906 GEI720906:GEK720906 GOE720906:GOG720906 GYA720906:GYC720906 HHW720906:HHY720906 HRS720906:HRU720906 IBO720906:IBQ720906 ILK720906:ILM720906 IVG720906:IVI720906 JFC720906:JFE720906 JOY720906:JPA720906 JYU720906:JYW720906 KIQ720906:KIS720906 KSM720906:KSO720906 LCI720906:LCK720906 LME720906:LMG720906 LWA720906:LWC720906 MFW720906:MFY720906 MPS720906:MPU720906 MZO720906:MZQ720906 NJK720906:NJM720906 NTG720906:NTI720906 ODC720906:ODE720906 OMY720906:ONA720906 OWU720906:OWW720906 PGQ720906:PGS720906 PQM720906:PQO720906 QAI720906:QAK720906 QKE720906:QKG720906 QUA720906:QUC720906 RDW720906:RDY720906 RNS720906:RNU720906 RXO720906:RXQ720906 SHK720906:SHM720906 SRG720906:SRI720906 TBC720906:TBE720906 TKY720906:TLA720906 TUU720906:TUW720906 UEQ720906:UES720906 UOM720906:UOO720906 UYI720906:UYK720906 VIE720906:VIG720906 VSA720906:VSC720906 WBW720906:WBY720906 WLS720906:WLU720906 WVO720906:WVQ720906 G786442:I786442 JC786442:JE786442 SY786442:TA786442 ACU786442:ACW786442 AMQ786442:AMS786442 AWM786442:AWO786442 BGI786442:BGK786442 BQE786442:BQG786442 CAA786442:CAC786442 CJW786442:CJY786442 CTS786442:CTU786442 DDO786442:DDQ786442 DNK786442:DNM786442 DXG786442:DXI786442 EHC786442:EHE786442 EQY786442:ERA786442 FAU786442:FAW786442 FKQ786442:FKS786442 FUM786442:FUO786442 GEI786442:GEK786442 GOE786442:GOG786442 GYA786442:GYC786442 HHW786442:HHY786442 HRS786442:HRU786442 IBO786442:IBQ786442 ILK786442:ILM786442 IVG786442:IVI786442 JFC786442:JFE786442 JOY786442:JPA786442 JYU786442:JYW786442 KIQ786442:KIS786442 KSM786442:KSO786442 LCI786442:LCK786442 LME786442:LMG786442 LWA786442:LWC786442 MFW786442:MFY786442 MPS786442:MPU786442 MZO786442:MZQ786442 NJK786442:NJM786442 NTG786442:NTI786442 ODC786442:ODE786442 OMY786442:ONA786442 OWU786442:OWW786442 PGQ786442:PGS786442 PQM786442:PQO786442 QAI786442:QAK786442 QKE786442:QKG786442 QUA786442:QUC786442 RDW786442:RDY786442 RNS786442:RNU786442 RXO786442:RXQ786442 SHK786442:SHM786442 SRG786442:SRI786442 TBC786442:TBE786442 TKY786442:TLA786442 TUU786442:TUW786442 UEQ786442:UES786442 UOM786442:UOO786442 UYI786442:UYK786442 VIE786442:VIG786442 VSA786442:VSC786442 WBW786442:WBY786442 WLS786442:WLU786442 WVO786442:WVQ786442 G851978:I851978 JC851978:JE851978 SY851978:TA851978 ACU851978:ACW851978 AMQ851978:AMS851978 AWM851978:AWO851978 BGI851978:BGK851978 BQE851978:BQG851978 CAA851978:CAC851978 CJW851978:CJY851978 CTS851978:CTU851978 DDO851978:DDQ851978 DNK851978:DNM851978 DXG851978:DXI851978 EHC851978:EHE851978 EQY851978:ERA851978 FAU851978:FAW851978 FKQ851978:FKS851978 FUM851978:FUO851978 GEI851978:GEK851978 GOE851978:GOG851978 GYA851978:GYC851978 HHW851978:HHY851978 HRS851978:HRU851978 IBO851978:IBQ851978 ILK851978:ILM851978 IVG851978:IVI851978 JFC851978:JFE851978 JOY851978:JPA851978 JYU851978:JYW851978 KIQ851978:KIS851978 KSM851978:KSO851978 LCI851978:LCK851978 LME851978:LMG851978 LWA851978:LWC851978 MFW851978:MFY851978 MPS851978:MPU851978 MZO851978:MZQ851978 NJK851978:NJM851978 NTG851978:NTI851978 ODC851978:ODE851978 OMY851978:ONA851978 OWU851978:OWW851978 PGQ851978:PGS851978 PQM851978:PQO851978 QAI851978:QAK851978 QKE851978:QKG851978 QUA851978:QUC851978 RDW851978:RDY851978 RNS851978:RNU851978 RXO851978:RXQ851978 SHK851978:SHM851978 SRG851978:SRI851978 TBC851978:TBE851978 TKY851978:TLA851978 TUU851978:TUW851978 UEQ851978:UES851978 UOM851978:UOO851978 UYI851978:UYK851978 VIE851978:VIG851978 VSA851978:VSC851978 WBW851978:WBY851978 WLS851978:WLU851978 WVO851978:WVQ851978 G917514:I917514 JC917514:JE917514 SY917514:TA917514 ACU917514:ACW917514 AMQ917514:AMS917514 AWM917514:AWO917514 BGI917514:BGK917514 BQE917514:BQG917514 CAA917514:CAC917514 CJW917514:CJY917514 CTS917514:CTU917514 DDO917514:DDQ917514 DNK917514:DNM917514 DXG917514:DXI917514 EHC917514:EHE917514 EQY917514:ERA917514 FAU917514:FAW917514 FKQ917514:FKS917514 FUM917514:FUO917514 GEI917514:GEK917514 GOE917514:GOG917514 GYA917514:GYC917514 HHW917514:HHY917514 HRS917514:HRU917514 IBO917514:IBQ917514 ILK917514:ILM917514 IVG917514:IVI917514 JFC917514:JFE917514 JOY917514:JPA917514 JYU917514:JYW917514 KIQ917514:KIS917514 KSM917514:KSO917514 LCI917514:LCK917514 LME917514:LMG917514 LWA917514:LWC917514 MFW917514:MFY917514 MPS917514:MPU917514 MZO917514:MZQ917514 NJK917514:NJM917514 NTG917514:NTI917514 ODC917514:ODE917514 OMY917514:ONA917514 OWU917514:OWW917514 PGQ917514:PGS917514 PQM917514:PQO917514 QAI917514:QAK917514 QKE917514:QKG917514 QUA917514:QUC917514 RDW917514:RDY917514 RNS917514:RNU917514 RXO917514:RXQ917514 SHK917514:SHM917514 SRG917514:SRI917514 TBC917514:TBE917514 TKY917514:TLA917514 TUU917514:TUW917514 UEQ917514:UES917514 UOM917514:UOO917514 UYI917514:UYK917514 VIE917514:VIG917514 VSA917514:VSC917514 WBW917514:WBY917514 WLS917514:WLU917514 WVO917514:WVQ917514 G983050:I983050 JC983050:JE983050 SY983050:TA983050 ACU983050:ACW983050 AMQ983050:AMS983050 AWM983050:AWO983050 BGI983050:BGK983050 BQE983050:BQG983050 CAA983050:CAC983050 CJW983050:CJY983050 CTS983050:CTU983050 DDO983050:DDQ983050 DNK983050:DNM983050 DXG983050:DXI983050 EHC983050:EHE983050 EQY983050:ERA983050 FAU983050:FAW983050 FKQ983050:FKS983050 FUM983050:FUO983050 GEI983050:GEK983050 GOE983050:GOG983050 GYA983050:GYC983050 HHW983050:HHY983050 HRS983050:HRU983050 IBO983050:IBQ983050 ILK983050:ILM983050 IVG983050:IVI983050 JFC983050:JFE983050 JOY983050:JPA983050 JYU983050:JYW983050 KIQ983050:KIS983050 KSM983050:KSO983050 LCI983050:LCK983050 LME983050:LMG983050 LWA983050:LWC983050 MFW983050:MFY983050 MPS983050:MPU983050 MZO983050:MZQ983050 NJK983050:NJM983050 NTG983050:NTI983050 ODC983050:ODE983050 OMY983050:ONA983050 OWU983050:OWW983050 PGQ983050:PGS983050 PQM983050:PQO983050 QAI983050:QAK983050 QKE983050:QKG983050 QUA983050:QUC983050 RDW983050:RDY983050 RNS983050:RNU983050 RXO983050:RXQ983050 SHK983050:SHM983050 SRG983050:SRI983050 TBC983050:TBE983050 TKY983050:TLA983050 TUU983050:TUW983050 UEQ983050:UES983050 UOM983050:UOO983050 UYI983050:UYK983050 VIE983050:VIG983050 VSA983050:VSC983050 WBW983050:WBY983050 WLS983050:WLU983050 WVO983050:WVQ983050" xr:uid="{00000000-0002-0000-0B00-000001000000}">
      <formula1>$A$190:$A$195</formula1>
    </dataValidation>
    <dataValidation type="list" allowBlank="1" showInputMessage="1" showErrorMessage="1" sqref="J6:N8 JF6:JJ8 TB6:TF8 ACX6:ADB8 AMT6:AMX8 AWP6:AWT8 BGL6:BGP8 BQH6:BQL8 CAD6:CAH8 CJZ6:CKD8 CTV6:CTZ8 DDR6:DDV8 DNN6:DNR8 DXJ6:DXN8 EHF6:EHJ8 ERB6:ERF8 FAX6:FBB8 FKT6:FKX8 FUP6:FUT8 GEL6:GEP8 GOH6:GOL8 GYD6:GYH8 HHZ6:HID8 HRV6:HRZ8 IBR6:IBV8 ILN6:ILR8 IVJ6:IVN8 JFF6:JFJ8 JPB6:JPF8 JYX6:JZB8 KIT6:KIX8 KSP6:KST8 LCL6:LCP8 LMH6:LML8 LWD6:LWH8 MFZ6:MGD8 MPV6:MPZ8 MZR6:MZV8 NJN6:NJR8 NTJ6:NTN8 ODF6:ODJ8 ONB6:ONF8 OWX6:OXB8 PGT6:PGX8 PQP6:PQT8 QAL6:QAP8 QKH6:QKL8 QUD6:QUH8 RDZ6:RED8 RNV6:RNZ8 RXR6:RXV8 SHN6:SHR8 SRJ6:SRN8 TBF6:TBJ8 TLB6:TLF8 TUX6:TVB8 UET6:UEX8 UOP6:UOT8 UYL6:UYP8 VIH6:VIL8 VSD6:VSH8 WBZ6:WCD8 WLV6:WLZ8 WVR6:WVV8 J65542:N65544 JF65542:JJ65544 TB65542:TF65544 ACX65542:ADB65544 AMT65542:AMX65544 AWP65542:AWT65544 BGL65542:BGP65544 BQH65542:BQL65544 CAD65542:CAH65544 CJZ65542:CKD65544 CTV65542:CTZ65544 DDR65542:DDV65544 DNN65542:DNR65544 DXJ65542:DXN65544 EHF65542:EHJ65544 ERB65542:ERF65544 FAX65542:FBB65544 FKT65542:FKX65544 FUP65542:FUT65544 GEL65542:GEP65544 GOH65542:GOL65544 GYD65542:GYH65544 HHZ65542:HID65544 HRV65542:HRZ65544 IBR65542:IBV65544 ILN65542:ILR65544 IVJ65542:IVN65544 JFF65542:JFJ65544 JPB65542:JPF65544 JYX65542:JZB65544 KIT65542:KIX65544 KSP65542:KST65544 LCL65542:LCP65544 LMH65542:LML65544 LWD65542:LWH65544 MFZ65542:MGD65544 MPV65542:MPZ65544 MZR65542:MZV65544 NJN65542:NJR65544 NTJ65542:NTN65544 ODF65542:ODJ65544 ONB65542:ONF65544 OWX65542:OXB65544 PGT65542:PGX65544 PQP65542:PQT65544 QAL65542:QAP65544 QKH65542:QKL65544 QUD65542:QUH65544 RDZ65542:RED65544 RNV65542:RNZ65544 RXR65542:RXV65544 SHN65542:SHR65544 SRJ65542:SRN65544 TBF65542:TBJ65544 TLB65542:TLF65544 TUX65542:TVB65544 UET65542:UEX65544 UOP65542:UOT65544 UYL65542:UYP65544 VIH65542:VIL65544 VSD65542:VSH65544 WBZ65542:WCD65544 WLV65542:WLZ65544 WVR65542:WVV65544 J131078:N131080 JF131078:JJ131080 TB131078:TF131080 ACX131078:ADB131080 AMT131078:AMX131080 AWP131078:AWT131080 BGL131078:BGP131080 BQH131078:BQL131080 CAD131078:CAH131080 CJZ131078:CKD131080 CTV131078:CTZ131080 DDR131078:DDV131080 DNN131078:DNR131080 DXJ131078:DXN131080 EHF131078:EHJ131080 ERB131078:ERF131080 FAX131078:FBB131080 FKT131078:FKX131080 FUP131078:FUT131080 GEL131078:GEP131080 GOH131078:GOL131080 GYD131078:GYH131080 HHZ131078:HID131080 HRV131078:HRZ131080 IBR131078:IBV131080 ILN131078:ILR131080 IVJ131078:IVN131080 JFF131078:JFJ131080 JPB131078:JPF131080 JYX131078:JZB131080 KIT131078:KIX131080 KSP131078:KST131080 LCL131078:LCP131080 LMH131078:LML131080 LWD131078:LWH131080 MFZ131078:MGD131080 MPV131078:MPZ131080 MZR131078:MZV131080 NJN131078:NJR131080 NTJ131078:NTN131080 ODF131078:ODJ131080 ONB131078:ONF131080 OWX131078:OXB131080 PGT131078:PGX131080 PQP131078:PQT131080 QAL131078:QAP131080 QKH131078:QKL131080 QUD131078:QUH131080 RDZ131078:RED131080 RNV131078:RNZ131080 RXR131078:RXV131080 SHN131078:SHR131080 SRJ131078:SRN131080 TBF131078:TBJ131080 TLB131078:TLF131080 TUX131078:TVB131080 UET131078:UEX131080 UOP131078:UOT131080 UYL131078:UYP131080 VIH131078:VIL131080 VSD131078:VSH131080 WBZ131078:WCD131080 WLV131078:WLZ131080 WVR131078:WVV131080 J196614:N196616 JF196614:JJ196616 TB196614:TF196616 ACX196614:ADB196616 AMT196614:AMX196616 AWP196614:AWT196616 BGL196614:BGP196616 BQH196614:BQL196616 CAD196614:CAH196616 CJZ196614:CKD196616 CTV196614:CTZ196616 DDR196614:DDV196616 DNN196614:DNR196616 DXJ196614:DXN196616 EHF196614:EHJ196616 ERB196614:ERF196616 FAX196614:FBB196616 FKT196614:FKX196616 FUP196614:FUT196616 GEL196614:GEP196616 GOH196614:GOL196616 GYD196614:GYH196616 HHZ196614:HID196616 HRV196614:HRZ196616 IBR196614:IBV196616 ILN196614:ILR196616 IVJ196614:IVN196616 JFF196614:JFJ196616 JPB196614:JPF196616 JYX196614:JZB196616 KIT196614:KIX196616 KSP196614:KST196616 LCL196614:LCP196616 LMH196614:LML196616 LWD196614:LWH196616 MFZ196614:MGD196616 MPV196614:MPZ196616 MZR196614:MZV196616 NJN196614:NJR196616 NTJ196614:NTN196616 ODF196614:ODJ196616 ONB196614:ONF196616 OWX196614:OXB196616 PGT196614:PGX196616 PQP196614:PQT196616 QAL196614:QAP196616 QKH196614:QKL196616 QUD196614:QUH196616 RDZ196614:RED196616 RNV196614:RNZ196616 RXR196614:RXV196616 SHN196614:SHR196616 SRJ196614:SRN196616 TBF196614:TBJ196616 TLB196614:TLF196616 TUX196614:TVB196616 UET196614:UEX196616 UOP196614:UOT196616 UYL196614:UYP196616 VIH196614:VIL196616 VSD196614:VSH196616 WBZ196614:WCD196616 WLV196614:WLZ196616 WVR196614:WVV196616 J262150:N262152 JF262150:JJ262152 TB262150:TF262152 ACX262150:ADB262152 AMT262150:AMX262152 AWP262150:AWT262152 BGL262150:BGP262152 BQH262150:BQL262152 CAD262150:CAH262152 CJZ262150:CKD262152 CTV262150:CTZ262152 DDR262150:DDV262152 DNN262150:DNR262152 DXJ262150:DXN262152 EHF262150:EHJ262152 ERB262150:ERF262152 FAX262150:FBB262152 FKT262150:FKX262152 FUP262150:FUT262152 GEL262150:GEP262152 GOH262150:GOL262152 GYD262150:GYH262152 HHZ262150:HID262152 HRV262150:HRZ262152 IBR262150:IBV262152 ILN262150:ILR262152 IVJ262150:IVN262152 JFF262150:JFJ262152 JPB262150:JPF262152 JYX262150:JZB262152 KIT262150:KIX262152 KSP262150:KST262152 LCL262150:LCP262152 LMH262150:LML262152 LWD262150:LWH262152 MFZ262150:MGD262152 MPV262150:MPZ262152 MZR262150:MZV262152 NJN262150:NJR262152 NTJ262150:NTN262152 ODF262150:ODJ262152 ONB262150:ONF262152 OWX262150:OXB262152 PGT262150:PGX262152 PQP262150:PQT262152 QAL262150:QAP262152 QKH262150:QKL262152 QUD262150:QUH262152 RDZ262150:RED262152 RNV262150:RNZ262152 RXR262150:RXV262152 SHN262150:SHR262152 SRJ262150:SRN262152 TBF262150:TBJ262152 TLB262150:TLF262152 TUX262150:TVB262152 UET262150:UEX262152 UOP262150:UOT262152 UYL262150:UYP262152 VIH262150:VIL262152 VSD262150:VSH262152 WBZ262150:WCD262152 WLV262150:WLZ262152 WVR262150:WVV262152 J327686:N327688 JF327686:JJ327688 TB327686:TF327688 ACX327686:ADB327688 AMT327686:AMX327688 AWP327686:AWT327688 BGL327686:BGP327688 BQH327686:BQL327688 CAD327686:CAH327688 CJZ327686:CKD327688 CTV327686:CTZ327688 DDR327686:DDV327688 DNN327686:DNR327688 DXJ327686:DXN327688 EHF327686:EHJ327688 ERB327686:ERF327688 FAX327686:FBB327688 FKT327686:FKX327688 FUP327686:FUT327688 GEL327686:GEP327688 GOH327686:GOL327688 GYD327686:GYH327688 HHZ327686:HID327688 HRV327686:HRZ327688 IBR327686:IBV327688 ILN327686:ILR327688 IVJ327686:IVN327688 JFF327686:JFJ327688 JPB327686:JPF327688 JYX327686:JZB327688 KIT327686:KIX327688 KSP327686:KST327688 LCL327686:LCP327688 LMH327686:LML327688 LWD327686:LWH327688 MFZ327686:MGD327688 MPV327686:MPZ327688 MZR327686:MZV327688 NJN327686:NJR327688 NTJ327686:NTN327688 ODF327686:ODJ327688 ONB327686:ONF327688 OWX327686:OXB327688 PGT327686:PGX327688 PQP327686:PQT327688 QAL327686:QAP327688 QKH327686:QKL327688 QUD327686:QUH327688 RDZ327686:RED327688 RNV327686:RNZ327688 RXR327686:RXV327688 SHN327686:SHR327688 SRJ327686:SRN327688 TBF327686:TBJ327688 TLB327686:TLF327688 TUX327686:TVB327688 UET327686:UEX327688 UOP327686:UOT327688 UYL327686:UYP327688 VIH327686:VIL327688 VSD327686:VSH327688 WBZ327686:WCD327688 WLV327686:WLZ327688 WVR327686:WVV327688 J393222:N393224 JF393222:JJ393224 TB393222:TF393224 ACX393222:ADB393224 AMT393222:AMX393224 AWP393222:AWT393224 BGL393222:BGP393224 BQH393222:BQL393224 CAD393222:CAH393224 CJZ393222:CKD393224 CTV393222:CTZ393224 DDR393222:DDV393224 DNN393222:DNR393224 DXJ393222:DXN393224 EHF393222:EHJ393224 ERB393222:ERF393224 FAX393222:FBB393224 FKT393222:FKX393224 FUP393222:FUT393224 GEL393222:GEP393224 GOH393222:GOL393224 GYD393222:GYH393224 HHZ393222:HID393224 HRV393222:HRZ393224 IBR393222:IBV393224 ILN393222:ILR393224 IVJ393222:IVN393224 JFF393222:JFJ393224 JPB393222:JPF393224 JYX393222:JZB393224 KIT393222:KIX393224 KSP393222:KST393224 LCL393222:LCP393224 LMH393222:LML393224 LWD393222:LWH393224 MFZ393222:MGD393224 MPV393222:MPZ393224 MZR393222:MZV393224 NJN393222:NJR393224 NTJ393222:NTN393224 ODF393222:ODJ393224 ONB393222:ONF393224 OWX393222:OXB393224 PGT393222:PGX393224 PQP393222:PQT393224 QAL393222:QAP393224 QKH393222:QKL393224 QUD393222:QUH393224 RDZ393222:RED393224 RNV393222:RNZ393224 RXR393222:RXV393224 SHN393222:SHR393224 SRJ393222:SRN393224 TBF393222:TBJ393224 TLB393222:TLF393224 TUX393222:TVB393224 UET393222:UEX393224 UOP393222:UOT393224 UYL393222:UYP393224 VIH393222:VIL393224 VSD393222:VSH393224 WBZ393222:WCD393224 WLV393222:WLZ393224 WVR393222:WVV393224 J458758:N458760 JF458758:JJ458760 TB458758:TF458760 ACX458758:ADB458760 AMT458758:AMX458760 AWP458758:AWT458760 BGL458758:BGP458760 BQH458758:BQL458760 CAD458758:CAH458760 CJZ458758:CKD458760 CTV458758:CTZ458760 DDR458758:DDV458760 DNN458758:DNR458760 DXJ458758:DXN458760 EHF458758:EHJ458760 ERB458758:ERF458760 FAX458758:FBB458760 FKT458758:FKX458760 FUP458758:FUT458760 GEL458758:GEP458760 GOH458758:GOL458760 GYD458758:GYH458760 HHZ458758:HID458760 HRV458758:HRZ458760 IBR458758:IBV458760 ILN458758:ILR458760 IVJ458758:IVN458760 JFF458758:JFJ458760 JPB458758:JPF458760 JYX458758:JZB458760 KIT458758:KIX458760 KSP458758:KST458760 LCL458758:LCP458760 LMH458758:LML458760 LWD458758:LWH458760 MFZ458758:MGD458760 MPV458758:MPZ458760 MZR458758:MZV458760 NJN458758:NJR458760 NTJ458758:NTN458760 ODF458758:ODJ458760 ONB458758:ONF458760 OWX458758:OXB458760 PGT458758:PGX458760 PQP458758:PQT458760 QAL458758:QAP458760 QKH458758:QKL458760 QUD458758:QUH458760 RDZ458758:RED458760 RNV458758:RNZ458760 RXR458758:RXV458760 SHN458758:SHR458760 SRJ458758:SRN458760 TBF458758:TBJ458760 TLB458758:TLF458760 TUX458758:TVB458760 UET458758:UEX458760 UOP458758:UOT458760 UYL458758:UYP458760 VIH458758:VIL458760 VSD458758:VSH458760 WBZ458758:WCD458760 WLV458758:WLZ458760 WVR458758:WVV458760 J524294:N524296 JF524294:JJ524296 TB524294:TF524296 ACX524294:ADB524296 AMT524294:AMX524296 AWP524294:AWT524296 BGL524294:BGP524296 BQH524294:BQL524296 CAD524294:CAH524296 CJZ524294:CKD524296 CTV524294:CTZ524296 DDR524294:DDV524296 DNN524294:DNR524296 DXJ524294:DXN524296 EHF524294:EHJ524296 ERB524294:ERF524296 FAX524294:FBB524296 FKT524294:FKX524296 FUP524294:FUT524296 GEL524294:GEP524296 GOH524294:GOL524296 GYD524294:GYH524296 HHZ524294:HID524296 HRV524294:HRZ524296 IBR524294:IBV524296 ILN524294:ILR524296 IVJ524294:IVN524296 JFF524294:JFJ524296 JPB524294:JPF524296 JYX524294:JZB524296 KIT524294:KIX524296 KSP524294:KST524296 LCL524294:LCP524296 LMH524294:LML524296 LWD524294:LWH524296 MFZ524294:MGD524296 MPV524294:MPZ524296 MZR524294:MZV524296 NJN524294:NJR524296 NTJ524294:NTN524296 ODF524294:ODJ524296 ONB524294:ONF524296 OWX524294:OXB524296 PGT524294:PGX524296 PQP524294:PQT524296 QAL524294:QAP524296 QKH524294:QKL524296 QUD524294:QUH524296 RDZ524294:RED524296 RNV524294:RNZ524296 RXR524294:RXV524296 SHN524294:SHR524296 SRJ524294:SRN524296 TBF524294:TBJ524296 TLB524294:TLF524296 TUX524294:TVB524296 UET524294:UEX524296 UOP524294:UOT524296 UYL524294:UYP524296 VIH524294:VIL524296 VSD524294:VSH524296 WBZ524294:WCD524296 WLV524294:WLZ524296 WVR524294:WVV524296 J589830:N589832 JF589830:JJ589832 TB589830:TF589832 ACX589830:ADB589832 AMT589830:AMX589832 AWP589830:AWT589832 BGL589830:BGP589832 BQH589830:BQL589832 CAD589830:CAH589832 CJZ589830:CKD589832 CTV589830:CTZ589832 DDR589830:DDV589832 DNN589830:DNR589832 DXJ589830:DXN589832 EHF589830:EHJ589832 ERB589830:ERF589832 FAX589830:FBB589832 FKT589830:FKX589832 FUP589830:FUT589832 GEL589830:GEP589832 GOH589830:GOL589832 GYD589830:GYH589832 HHZ589830:HID589832 HRV589830:HRZ589832 IBR589830:IBV589832 ILN589830:ILR589832 IVJ589830:IVN589832 JFF589830:JFJ589832 JPB589830:JPF589832 JYX589830:JZB589832 KIT589830:KIX589832 KSP589830:KST589832 LCL589830:LCP589832 LMH589830:LML589832 LWD589830:LWH589832 MFZ589830:MGD589832 MPV589830:MPZ589832 MZR589830:MZV589832 NJN589830:NJR589832 NTJ589830:NTN589832 ODF589830:ODJ589832 ONB589830:ONF589832 OWX589830:OXB589832 PGT589830:PGX589832 PQP589830:PQT589832 QAL589830:QAP589832 QKH589830:QKL589832 QUD589830:QUH589832 RDZ589830:RED589832 RNV589830:RNZ589832 RXR589830:RXV589832 SHN589830:SHR589832 SRJ589830:SRN589832 TBF589830:TBJ589832 TLB589830:TLF589832 TUX589830:TVB589832 UET589830:UEX589832 UOP589830:UOT589832 UYL589830:UYP589832 VIH589830:VIL589832 VSD589830:VSH589832 WBZ589830:WCD589832 WLV589830:WLZ589832 WVR589830:WVV589832 J655366:N655368 JF655366:JJ655368 TB655366:TF655368 ACX655366:ADB655368 AMT655366:AMX655368 AWP655366:AWT655368 BGL655366:BGP655368 BQH655366:BQL655368 CAD655366:CAH655368 CJZ655366:CKD655368 CTV655366:CTZ655368 DDR655366:DDV655368 DNN655366:DNR655368 DXJ655366:DXN655368 EHF655366:EHJ655368 ERB655366:ERF655368 FAX655366:FBB655368 FKT655366:FKX655368 FUP655366:FUT655368 GEL655366:GEP655368 GOH655366:GOL655368 GYD655366:GYH655368 HHZ655366:HID655368 HRV655366:HRZ655368 IBR655366:IBV655368 ILN655366:ILR655368 IVJ655366:IVN655368 JFF655366:JFJ655368 JPB655366:JPF655368 JYX655366:JZB655368 KIT655366:KIX655368 KSP655366:KST655368 LCL655366:LCP655368 LMH655366:LML655368 LWD655366:LWH655368 MFZ655366:MGD655368 MPV655366:MPZ655368 MZR655366:MZV655368 NJN655366:NJR655368 NTJ655366:NTN655368 ODF655366:ODJ655368 ONB655366:ONF655368 OWX655366:OXB655368 PGT655366:PGX655368 PQP655366:PQT655368 QAL655366:QAP655368 QKH655366:QKL655368 QUD655366:QUH655368 RDZ655366:RED655368 RNV655366:RNZ655368 RXR655366:RXV655368 SHN655366:SHR655368 SRJ655366:SRN655368 TBF655366:TBJ655368 TLB655366:TLF655368 TUX655366:TVB655368 UET655366:UEX655368 UOP655366:UOT655368 UYL655366:UYP655368 VIH655366:VIL655368 VSD655366:VSH655368 WBZ655366:WCD655368 WLV655366:WLZ655368 WVR655366:WVV655368 J720902:N720904 JF720902:JJ720904 TB720902:TF720904 ACX720902:ADB720904 AMT720902:AMX720904 AWP720902:AWT720904 BGL720902:BGP720904 BQH720902:BQL720904 CAD720902:CAH720904 CJZ720902:CKD720904 CTV720902:CTZ720904 DDR720902:DDV720904 DNN720902:DNR720904 DXJ720902:DXN720904 EHF720902:EHJ720904 ERB720902:ERF720904 FAX720902:FBB720904 FKT720902:FKX720904 FUP720902:FUT720904 GEL720902:GEP720904 GOH720902:GOL720904 GYD720902:GYH720904 HHZ720902:HID720904 HRV720902:HRZ720904 IBR720902:IBV720904 ILN720902:ILR720904 IVJ720902:IVN720904 JFF720902:JFJ720904 JPB720902:JPF720904 JYX720902:JZB720904 KIT720902:KIX720904 KSP720902:KST720904 LCL720902:LCP720904 LMH720902:LML720904 LWD720902:LWH720904 MFZ720902:MGD720904 MPV720902:MPZ720904 MZR720902:MZV720904 NJN720902:NJR720904 NTJ720902:NTN720904 ODF720902:ODJ720904 ONB720902:ONF720904 OWX720902:OXB720904 PGT720902:PGX720904 PQP720902:PQT720904 QAL720902:QAP720904 QKH720902:QKL720904 QUD720902:QUH720904 RDZ720902:RED720904 RNV720902:RNZ720904 RXR720902:RXV720904 SHN720902:SHR720904 SRJ720902:SRN720904 TBF720902:TBJ720904 TLB720902:TLF720904 TUX720902:TVB720904 UET720902:UEX720904 UOP720902:UOT720904 UYL720902:UYP720904 VIH720902:VIL720904 VSD720902:VSH720904 WBZ720902:WCD720904 WLV720902:WLZ720904 WVR720902:WVV720904 J786438:N786440 JF786438:JJ786440 TB786438:TF786440 ACX786438:ADB786440 AMT786438:AMX786440 AWP786438:AWT786440 BGL786438:BGP786440 BQH786438:BQL786440 CAD786438:CAH786440 CJZ786438:CKD786440 CTV786438:CTZ786440 DDR786438:DDV786440 DNN786438:DNR786440 DXJ786438:DXN786440 EHF786438:EHJ786440 ERB786438:ERF786440 FAX786438:FBB786440 FKT786438:FKX786440 FUP786438:FUT786440 GEL786438:GEP786440 GOH786438:GOL786440 GYD786438:GYH786440 HHZ786438:HID786440 HRV786438:HRZ786440 IBR786438:IBV786440 ILN786438:ILR786440 IVJ786438:IVN786440 JFF786438:JFJ786440 JPB786438:JPF786440 JYX786438:JZB786440 KIT786438:KIX786440 KSP786438:KST786440 LCL786438:LCP786440 LMH786438:LML786440 LWD786438:LWH786440 MFZ786438:MGD786440 MPV786438:MPZ786440 MZR786438:MZV786440 NJN786438:NJR786440 NTJ786438:NTN786440 ODF786438:ODJ786440 ONB786438:ONF786440 OWX786438:OXB786440 PGT786438:PGX786440 PQP786438:PQT786440 QAL786438:QAP786440 QKH786438:QKL786440 QUD786438:QUH786440 RDZ786438:RED786440 RNV786438:RNZ786440 RXR786438:RXV786440 SHN786438:SHR786440 SRJ786438:SRN786440 TBF786438:TBJ786440 TLB786438:TLF786440 TUX786438:TVB786440 UET786438:UEX786440 UOP786438:UOT786440 UYL786438:UYP786440 VIH786438:VIL786440 VSD786438:VSH786440 WBZ786438:WCD786440 WLV786438:WLZ786440 WVR786438:WVV786440 J851974:N851976 JF851974:JJ851976 TB851974:TF851976 ACX851974:ADB851976 AMT851974:AMX851976 AWP851974:AWT851976 BGL851974:BGP851976 BQH851974:BQL851976 CAD851974:CAH851976 CJZ851974:CKD851976 CTV851974:CTZ851976 DDR851974:DDV851976 DNN851974:DNR851976 DXJ851974:DXN851976 EHF851974:EHJ851976 ERB851974:ERF851976 FAX851974:FBB851976 FKT851974:FKX851976 FUP851974:FUT851976 GEL851974:GEP851976 GOH851974:GOL851976 GYD851974:GYH851976 HHZ851974:HID851976 HRV851974:HRZ851976 IBR851974:IBV851976 ILN851974:ILR851976 IVJ851974:IVN851976 JFF851974:JFJ851976 JPB851974:JPF851976 JYX851974:JZB851976 KIT851974:KIX851976 KSP851974:KST851976 LCL851974:LCP851976 LMH851974:LML851976 LWD851974:LWH851976 MFZ851974:MGD851976 MPV851974:MPZ851976 MZR851974:MZV851976 NJN851974:NJR851976 NTJ851974:NTN851976 ODF851974:ODJ851976 ONB851974:ONF851976 OWX851974:OXB851976 PGT851974:PGX851976 PQP851974:PQT851976 QAL851974:QAP851976 QKH851974:QKL851976 QUD851974:QUH851976 RDZ851974:RED851976 RNV851974:RNZ851976 RXR851974:RXV851976 SHN851974:SHR851976 SRJ851974:SRN851976 TBF851974:TBJ851976 TLB851974:TLF851976 TUX851974:TVB851976 UET851974:UEX851976 UOP851974:UOT851976 UYL851974:UYP851976 VIH851974:VIL851976 VSD851974:VSH851976 WBZ851974:WCD851976 WLV851974:WLZ851976 WVR851974:WVV851976 J917510:N917512 JF917510:JJ917512 TB917510:TF917512 ACX917510:ADB917512 AMT917510:AMX917512 AWP917510:AWT917512 BGL917510:BGP917512 BQH917510:BQL917512 CAD917510:CAH917512 CJZ917510:CKD917512 CTV917510:CTZ917512 DDR917510:DDV917512 DNN917510:DNR917512 DXJ917510:DXN917512 EHF917510:EHJ917512 ERB917510:ERF917512 FAX917510:FBB917512 FKT917510:FKX917512 FUP917510:FUT917512 GEL917510:GEP917512 GOH917510:GOL917512 GYD917510:GYH917512 HHZ917510:HID917512 HRV917510:HRZ917512 IBR917510:IBV917512 ILN917510:ILR917512 IVJ917510:IVN917512 JFF917510:JFJ917512 JPB917510:JPF917512 JYX917510:JZB917512 KIT917510:KIX917512 KSP917510:KST917512 LCL917510:LCP917512 LMH917510:LML917512 LWD917510:LWH917512 MFZ917510:MGD917512 MPV917510:MPZ917512 MZR917510:MZV917512 NJN917510:NJR917512 NTJ917510:NTN917512 ODF917510:ODJ917512 ONB917510:ONF917512 OWX917510:OXB917512 PGT917510:PGX917512 PQP917510:PQT917512 QAL917510:QAP917512 QKH917510:QKL917512 QUD917510:QUH917512 RDZ917510:RED917512 RNV917510:RNZ917512 RXR917510:RXV917512 SHN917510:SHR917512 SRJ917510:SRN917512 TBF917510:TBJ917512 TLB917510:TLF917512 TUX917510:TVB917512 UET917510:UEX917512 UOP917510:UOT917512 UYL917510:UYP917512 VIH917510:VIL917512 VSD917510:VSH917512 WBZ917510:WCD917512 WLV917510:WLZ917512 WVR917510:WVV917512 J983046:N983048 JF983046:JJ983048 TB983046:TF983048 ACX983046:ADB983048 AMT983046:AMX983048 AWP983046:AWT983048 BGL983046:BGP983048 BQH983046:BQL983048 CAD983046:CAH983048 CJZ983046:CKD983048 CTV983046:CTZ983048 DDR983046:DDV983048 DNN983046:DNR983048 DXJ983046:DXN983048 EHF983046:EHJ983048 ERB983046:ERF983048 FAX983046:FBB983048 FKT983046:FKX983048 FUP983046:FUT983048 GEL983046:GEP983048 GOH983046:GOL983048 GYD983046:GYH983048 HHZ983046:HID983048 HRV983046:HRZ983048 IBR983046:IBV983048 ILN983046:ILR983048 IVJ983046:IVN983048 JFF983046:JFJ983048 JPB983046:JPF983048 JYX983046:JZB983048 KIT983046:KIX983048 KSP983046:KST983048 LCL983046:LCP983048 LMH983046:LML983048 LWD983046:LWH983048 MFZ983046:MGD983048 MPV983046:MPZ983048 MZR983046:MZV983048 NJN983046:NJR983048 NTJ983046:NTN983048 ODF983046:ODJ983048 ONB983046:ONF983048 OWX983046:OXB983048 PGT983046:PGX983048 PQP983046:PQT983048 QAL983046:QAP983048 QKH983046:QKL983048 QUD983046:QUH983048 RDZ983046:RED983048 RNV983046:RNZ983048 RXR983046:RXV983048 SHN983046:SHR983048 SRJ983046:SRN983048 TBF983046:TBJ983048 TLB983046:TLF983048 TUX983046:TVB983048 UET983046:UEX983048 UOP983046:UOT983048 UYL983046:UYP983048 VIH983046:VIL983048 VSD983046:VSH983048 WBZ983046:WCD983048 WLV983046:WLZ983048 WVR983046:WVV983048 J10:N10 JF10:JJ10 TB10:TF10 ACX10:ADB10 AMT10:AMX10 AWP10:AWT10 BGL10:BGP10 BQH10:BQL10 CAD10:CAH10 CJZ10:CKD10 CTV10:CTZ10 DDR10:DDV10 DNN10:DNR10 DXJ10:DXN10 EHF10:EHJ10 ERB10:ERF10 FAX10:FBB10 FKT10:FKX10 FUP10:FUT10 GEL10:GEP10 GOH10:GOL10 GYD10:GYH10 HHZ10:HID10 HRV10:HRZ10 IBR10:IBV10 ILN10:ILR10 IVJ10:IVN10 JFF10:JFJ10 JPB10:JPF10 JYX10:JZB10 KIT10:KIX10 KSP10:KST10 LCL10:LCP10 LMH10:LML10 LWD10:LWH10 MFZ10:MGD10 MPV10:MPZ10 MZR10:MZV10 NJN10:NJR10 NTJ10:NTN10 ODF10:ODJ10 ONB10:ONF10 OWX10:OXB10 PGT10:PGX10 PQP10:PQT10 QAL10:QAP10 QKH10:QKL10 QUD10:QUH10 RDZ10:RED10 RNV10:RNZ10 RXR10:RXV10 SHN10:SHR10 SRJ10:SRN10 TBF10:TBJ10 TLB10:TLF10 TUX10:TVB10 UET10:UEX10 UOP10:UOT10 UYL10:UYP10 VIH10:VIL10 VSD10:VSH10 WBZ10:WCD10 WLV10:WLZ10 WVR10:WVV10 J65546:N65546 JF65546:JJ65546 TB65546:TF65546 ACX65546:ADB65546 AMT65546:AMX65546 AWP65546:AWT65546 BGL65546:BGP65546 BQH65546:BQL65546 CAD65546:CAH65546 CJZ65546:CKD65546 CTV65546:CTZ65546 DDR65546:DDV65546 DNN65546:DNR65546 DXJ65546:DXN65546 EHF65546:EHJ65546 ERB65546:ERF65546 FAX65546:FBB65546 FKT65546:FKX65546 FUP65546:FUT65546 GEL65546:GEP65546 GOH65546:GOL65546 GYD65546:GYH65546 HHZ65546:HID65546 HRV65546:HRZ65546 IBR65546:IBV65546 ILN65546:ILR65546 IVJ65546:IVN65546 JFF65546:JFJ65546 JPB65546:JPF65546 JYX65546:JZB65546 KIT65546:KIX65546 KSP65546:KST65546 LCL65546:LCP65546 LMH65546:LML65546 LWD65546:LWH65546 MFZ65546:MGD65546 MPV65546:MPZ65546 MZR65546:MZV65546 NJN65546:NJR65546 NTJ65546:NTN65546 ODF65546:ODJ65546 ONB65546:ONF65546 OWX65546:OXB65546 PGT65546:PGX65546 PQP65546:PQT65546 QAL65546:QAP65546 QKH65546:QKL65546 QUD65546:QUH65546 RDZ65546:RED65546 RNV65546:RNZ65546 RXR65546:RXV65546 SHN65546:SHR65546 SRJ65546:SRN65546 TBF65546:TBJ65546 TLB65546:TLF65546 TUX65546:TVB65546 UET65546:UEX65546 UOP65546:UOT65546 UYL65546:UYP65546 VIH65546:VIL65546 VSD65546:VSH65546 WBZ65546:WCD65546 WLV65546:WLZ65546 WVR65546:WVV65546 J131082:N131082 JF131082:JJ131082 TB131082:TF131082 ACX131082:ADB131082 AMT131082:AMX131082 AWP131082:AWT131082 BGL131082:BGP131082 BQH131082:BQL131082 CAD131082:CAH131082 CJZ131082:CKD131082 CTV131082:CTZ131082 DDR131082:DDV131082 DNN131082:DNR131082 DXJ131082:DXN131082 EHF131082:EHJ131082 ERB131082:ERF131082 FAX131082:FBB131082 FKT131082:FKX131082 FUP131082:FUT131082 GEL131082:GEP131082 GOH131082:GOL131082 GYD131082:GYH131082 HHZ131082:HID131082 HRV131082:HRZ131082 IBR131082:IBV131082 ILN131082:ILR131082 IVJ131082:IVN131082 JFF131082:JFJ131082 JPB131082:JPF131082 JYX131082:JZB131082 KIT131082:KIX131082 KSP131082:KST131082 LCL131082:LCP131082 LMH131082:LML131082 LWD131082:LWH131082 MFZ131082:MGD131082 MPV131082:MPZ131082 MZR131082:MZV131082 NJN131082:NJR131082 NTJ131082:NTN131082 ODF131082:ODJ131082 ONB131082:ONF131082 OWX131082:OXB131082 PGT131082:PGX131082 PQP131082:PQT131082 QAL131082:QAP131082 QKH131082:QKL131082 QUD131082:QUH131082 RDZ131082:RED131082 RNV131082:RNZ131082 RXR131082:RXV131082 SHN131082:SHR131082 SRJ131082:SRN131082 TBF131082:TBJ131082 TLB131082:TLF131082 TUX131082:TVB131082 UET131082:UEX131082 UOP131082:UOT131082 UYL131082:UYP131082 VIH131082:VIL131082 VSD131082:VSH131082 WBZ131082:WCD131082 WLV131082:WLZ131082 WVR131082:WVV131082 J196618:N196618 JF196618:JJ196618 TB196618:TF196618 ACX196618:ADB196618 AMT196618:AMX196618 AWP196618:AWT196618 BGL196618:BGP196618 BQH196618:BQL196618 CAD196618:CAH196618 CJZ196618:CKD196618 CTV196618:CTZ196618 DDR196618:DDV196618 DNN196618:DNR196618 DXJ196618:DXN196618 EHF196618:EHJ196618 ERB196618:ERF196618 FAX196618:FBB196618 FKT196618:FKX196618 FUP196618:FUT196618 GEL196618:GEP196618 GOH196618:GOL196618 GYD196618:GYH196618 HHZ196618:HID196618 HRV196618:HRZ196618 IBR196618:IBV196618 ILN196618:ILR196618 IVJ196618:IVN196618 JFF196618:JFJ196618 JPB196618:JPF196618 JYX196618:JZB196618 KIT196618:KIX196618 KSP196618:KST196618 LCL196618:LCP196618 LMH196618:LML196618 LWD196618:LWH196618 MFZ196618:MGD196618 MPV196618:MPZ196618 MZR196618:MZV196618 NJN196618:NJR196618 NTJ196618:NTN196618 ODF196618:ODJ196618 ONB196618:ONF196618 OWX196618:OXB196618 PGT196618:PGX196618 PQP196618:PQT196618 QAL196618:QAP196618 QKH196618:QKL196618 QUD196618:QUH196618 RDZ196618:RED196618 RNV196618:RNZ196618 RXR196618:RXV196618 SHN196618:SHR196618 SRJ196618:SRN196618 TBF196618:TBJ196618 TLB196618:TLF196618 TUX196618:TVB196618 UET196618:UEX196618 UOP196618:UOT196618 UYL196618:UYP196618 VIH196618:VIL196618 VSD196618:VSH196618 WBZ196618:WCD196618 WLV196618:WLZ196618 WVR196618:WVV196618 J262154:N262154 JF262154:JJ262154 TB262154:TF262154 ACX262154:ADB262154 AMT262154:AMX262154 AWP262154:AWT262154 BGL262154:BGP262154 BQH262154:BQL262154 CAD262154:CAH262154 CJZ262154:CKD262154 CTV262154:CTZ262154 DDR262154:DDV262154 DNN262154:DNR262154 DXJ262154:DXN262154 EHF262154:EHJ262154 ERB262154:ERF262154 FAX262154:FBB262154 FKT262154:FKX262154 FUP262154:FUT262154 GEL262154:GEP262154 GOH262154:GOL262154 GYD262154:GYH262154 HHZ262154:HID262154 HRV262154:HRZ262154 IBR262154:IBV262154 ILN262154:ILR262154 IVJ262154:IVN262154 JFF262154:JFJ262154 JPB262154:JPF262154 JYX262154:JZB262154 KIT262154:KIX262154 KSP262154:KST262154 LCL262154:LCP262154 LMH262154:LML262154 LWD262154:LWH262154 MFZ262154:MGD262154 MPV262154:MPZ262154 MZR262154:MZV262154 NJN262154:NJR262154 NTJ262154:NTN262154 ODF262154:ODJ262154 ONB262154:ONF262154 OWX262154:OXB262154 PGT262154:PGX262154 PQP262154:PQT262154 QAL262154:QAP262154 QKH262154:QKL262154 QUD262154:QUH262154 RDZ262154:RED262154 RNV262154:RNZ262154 RXR262154:RXV262154 SHN262154:SHR262154 SRJ262154:SRN262154 TBF262154:TBJ262154 TLB262154:TLF262154 TUX262154:TVB262154 UET262154:UEX262154 UOP262154:UOT262154 UYL262154:UYP262154 VIH262154:VIL262154 VSD262154:VSH262154 WBZ262154:WCD262154 WLV262154:WLZ262154 WVR262154:WVV262154 J327690:N327690 JF327690:JJ327690 TB327690:TF327690 ACX327690:ADB327690 AMT327690:AMX327690 AWP327690:AWT327690 BGL327690:BGP327690 BQH327690:BQL327690 CAD327690:CAH327690 CJZ327690:CKD327690 CTV327690:CTZ327690 DDR327690:DDV327690 DNN327690:DNR327690 DXJ327690:DXN327690 EHF327690:EHJ327690 ERB327690:ERF327690 FAX327690:FBB327690 FKT327690:FKX327690 FUP327690:FUT327690 GEL327690:GEP327690 GOH327690:GOL327690 GYD327690:GYH327690 HHZ327690:HID327690 HRV327690:HRZ327690 IBR327690:IBV327690 ILN327690:ILR327690 IVJ327690:IVN327690 JFF327690:JFJ327690 JPB327690:JPF327690 JYX327690:JZB327690 KIT327690:KIX327690 KSP327690:KST327690 LCL327690:LCP327690 LMH327690:LML327690 LWD327690:LWH327690 MFZ327690:MGD327690 MPV327690:MPZ327690 MZR327690:MZV327690 NJN327690:NJR327690 NTJ327690:NTN327690 ODF327690:ODJ327690 ONB327690:ONF327690 OWX327690:OXB327690 PGT327690:PGX327690 PQP327690:PQT327690 QAL327690:QAP327690 QKH327690:QKL327690 QUD327690:QUH327690 RDZ327690:RED327690 RNV327690:RNZ327690 RXR327690:RXV327690 SHN327690:SHR327690 SRJ327690:SRN327690 TBF327690:TBJ327690 TLB327690:TLF327690 TUX327690:TVB327690 UET327690:UEX327690 UOP327690:UOT327690 UYL327690:UYP327690 VIH327690:VIL327690 VSD327690:VSH327690 WBZ327690:WCD327690 WLV327690:WLZ327690 WVR327690:WVV327690 J393226:N393226 JF393226:JJ393226 TB393226:TF393226 ACX393226:ADB393226 AMT393226:AMX393226 AWP393226:AWT393226 BGL393226:BGP393226 BQH393226:BQL393226 CAD393226:CAH393226 CJZ393226:CKD393226 CTV393226:CTZ393226 DDR393226:DDV393226 DNN393226:DNR393226 DXJ393226:DXN393226 EHF393226:EHJ393226 ERB393226:ERF393226 FAX393226:FBB393226 FKT393226:FKX393226 FUP393226:FUT393226 GEL393226:GEP393226 GOH393226:GOL393226 GYD393226:GYH393226 HHZ393226:HID393226 HRV393226:HRZ393226 IBR393226:IBV393226 ILN393226:ILR393226 IVJ393226:IVN393226 JFF393226:JFJ393226 JPB393226:JPF393226 JYX393226:JZB393226 KIT393226:KIX393226 KSP393226:KST393226 LCL393226:LCP393226 LMH393226:LML393226 LWD393226:LWH393226 MFZ393226:MGD393226 MPV393226:MPZ393226 MZR393226:MZV393226 NJN393226:NJR393226 NTJ393226:NTN393226 ODF393226:ODJ393226 ONB393226:ONF393226 OWX393226:OXB393226 PGT393226:PGX393226 PQP393226:PQT393226 QAL393226:QAP393226 QKH393226:QKL393226 QUD393226:QUH393226 RDZ393226:RED393226 RNV393226:RNZ393226 RXR393226:RXV393226 SHN393226:SHR393226 SRJ393226:SRN393226 TBF393226:TBJ393226 TLB393226:TLF393226 TUX393226:TVB393226 UET393226:UEX393226 UOP393226:UOT393226 UYL393226:UYP393226 VIH393226:VIL393226 VSD393226:VSH393226 WBZ393226:WCD393226 WLV393226:WLZ393226 WVR393226:WVV393226 J458762:N458762 JF458762:JJ458762 TB458762:TF458762 ACX458762:ADB458762 AMT458762:AMX458762 AWP458762:AWT458762 BGL458762:BGP458762 BQH458762:BQL458762 CAD458762:CAH458762 CJZ458762:CKD458762 CTV458762:CTZ458762 DDR458762:DDV458762 DNN458762:DNR458762 DXJ458762:DXN458762 EHF458762:EHJ458762 ERB458762:ERF458762 FAX458762:FBB458762 FKT458762:FKX458762 FUP458762:FUT458762 GEL458762:GEP458762 GOH458762:GOL458762 GYD458762:GYH458762 HHZ458762:HID458762 HRV458762:HRZ458762 IBR458762:IBV458762 ILN458762:ILR458762 IVJ458762:IVN458762 JFF458762:JFJ458762 JPB458762:JPF458762 JYX458762:JZB458762 KIT458762:KIX458762 KSP458762:KST458762 LCL458762:LCP458762 LMH458762:LML458762 LWD458762:LWH458762 MFZ458762:MGD458762 MPV458762:MPZ458762 MZR458762:MZV458762 NJN458762:NJR458762 NTJ458762:NTN458762 ODF458762:ODJ458762 ONB458762:ONF458762 OWX458762:OXB458762 PGT458762:PGX458762 PQP458762:PQT458762 QAL458762:QAP458762 QKH458762:QKL458762 QUD458762:QUH458762 RDZ458762:RED458762 RNV458762:RNZ458762 RXR458762:RXV458762 SHN458762:SHR458762 SRJ458762:SRN458762 TBF458762:TBJ458762 TLB458762:TLF458762 TUX458762:TVB458762 UET458762:UEX458762 UOP458762:UOT458762 UYL458762:UYP458762 VIH458762:VIL458762 VSD458762:VSH458762 WBZ458762:WCD458762 WLV458762:WLZ458762 WVR458762:WVV458762 J524298:N524298 JF524298:JJ524298 TB524298:TF524298 ACX524298:ADB524298 AMT524298:AMX524298 AWP524298:AWT524298 BGL524298:BGP524298 BQH524298:BQL524298 CAD524298:CAH524298 CJZ524298:CKD524298 CTV524298:CTZ524298 DDR524298:DDV524298 DNN524298:DNR524298 DXJ524298:DXN524298 EHF524298:EHJ524298 ERB524298:ERF524298 FAX524298:FBB524298 FKT524298:FKX524298 FUP524298:FUT524298 GEL524298:GEP524298 GOH524298:GOL524298 GYD524298:GYH524298 HHZ524298:HID524298 HRV524298:HRZ524298 IBR524298:IBV524298 ILN524298:ILR524298 IVJ524298:IVN524298 JFF524298:JFJ524298 JPB524298:JPF524298 JYX524298:JZB524298 KIT524298:KIX524298 KSP524298:KST524298 LCL524298:LCP524298 LMH524298:LML524298 LWD524298:LWH524298 MFZ524298:MGD524298 MPV524298:MPZ524298 MZR524298:MZV524298 NJN524298:NJR524298 NTJ524298:NTN524298 ODF524298:ODJ524298 ONB524298:ONF524298 OWX524298:OXB524298 PGT524298:PGX524298 PQP524298:PQT524298 QAL524298:QAP524298 QKH524298:QKL524298 QUD524298:QUH524298 RDZ524298:RED524298 RNV524298:RNZ524298 RXR524298:RXV524298 SHN524298:SHR524298 SRJ524298:SRN524298 TBF524298:TBJ524298 TLB524298:TLF524298 TUX524298:TVB524298 UET524298:UEX524298 UOP524298:UOT524298 UYL524298:UYP524298 VIH524298:VIL524298 VSD524298:VSH524298 WBZ524298:WCD524298 WLV524298:WLZ524298 WVR524298:WVV524298 J589834:N589834 JF589834:JJ589834 TB589834:TF589834 ACX589834:ADB589834 AMT589834:AMX589834 AWP589834:AWT589834 BGL589834:BGP589834 BQH589834:BQL589834 CAD589834:CAH589834 CJZ589834:CKD589834 CTV589834:CTZ589834 DDR589834:DDV589834 DNN589834:DNR589834 DXJ589834:DXN589834 EHF589834:EHJ589834 ERB589834:ERF589834 FAX589834:FBB589834 FKT589834:FKX589834 FUP589834:FUT589834 GEL589834:GEP589834 GOH589834:GOL589834 GYD589834:GYH589834 HHZ589834:HID589834 HRV589834:HRZ589834 IBR589834:IBV589834 ILN589834:ILR589834 IVJ589834:IVN589834 JFF589834:JFJ589834 JPB589834:JPF589834 JYX589834:JZB589834 KIT589834:KIX589834 KSP589834:KST589834 LCL589834:LCP589834 LMH589834:LML589834 LWD589834:LWH589834 MFZ589834:MGD589834 MPV589834:MPZ589834 MZR589834:MZV589834 NJN589834:NJR589834 NTJ589834:NTN589834 ODF589834:ODJ589834 ONB589834:ONF589834 OWX589834:OXB589834 PGT589834:PGX589834 PQP589834:PQT589834 QAL589834:QAP589834 QKH589834:QKL589834 QUD589834:QUH589834 RDZ589834:RED589834 RNV589834:RNZ589834 RXR589834:RXV589834 SHN589834:SHR589834 SRJ589834:SRN589834 TBF589834:TBJ589834 TLB589834:TLF589834 TUX589834:TVB589834 UET589834:UEX589834 UOP589834:UOT589834 UYL589834:UYP589834 VIH589834:VIL589834 VSD589834:VSH589834 WBZ589834:WCD589834 WLV589834:WLZ589834 WVR589834:WVV589834 J655370:N655370 JF655370:JJ655370 TB655370:TF655370 ACX655370:ADB655370 AMT655370:AMX655370 AWP655370:AWT655370 BGL655370:BGP655370 BQH655370:BQL655370 CAD655370:CAH655370 CJZ655370:CKD655370 CTV655370:CTZ655370 DDR655370:DDV655370 DNN655370:DNR655370 DXJ655370:DXN655370 EHF655370:EHJ655370 ERB655370:ERF655370 FAX655370:FBB655370 FKT655370:FKX655370 FUP655370:FUT655370 GEL655370:GEP655370 GOH655370:GOL655370 GYD655370:GYH655370 HHZ655370:HID655370 HRV655370:HRZ655370 IBR655370:IBV655370 ILN655370:ILR655370 IVJ655370:IVN655370 JFF655370:JFJ655370 JPB655370:JPF655370 JYX655370:JZB655370 KIT655370:KIX655370 KSP655370:KST655370 LCL655370:LCP655370 LMH655370:LML655370 LWD655370:LWH655370 MFZ655370:MGD655370 MPV655370:MPZ655370 MZR655370:MZV655370 NJN655370:NJR655370 NTJ655370:NTN655370 ODF655370:ODJ655370 ONB655370:ONF655370 OWX655370:OXB655370 PGT655370:PGX655370 PQP655370:PQT655370 QAL655370:QAP655370 QKH655370:QKL655370 QUD655370:QUH655370 RDZ655370:RED655370 RNV655370:RNZ655370 RXR655370:RXV655370 SHN655370:SHR655370 SRJ655370:SRN655370 TBF655370:TBJ655370 TLB655370:TLF655370 TUX655370:TVB655370 UET655370:UEX655370 UOP655370:UOT655370 UYL655370:UYP655370 VIH655370:VIL655370 VSD655370:VSH655370 WBZ655370:WCD655370 WLV655370:WLZ655370 WVR655370:WVV655370 J720906:N720906 JF720906:JJ720906 TB720906:TF720906 ACX720906:ADB720906 AMT720906:AMX720906 AWP720906:AWT720906 BGL720906:BGP720906 BQH720906:BQL720906 CAD720906:CAH720906 CJZ720906:CKD720906 CTV720906:CTZ720906 DDR720906:DDV720906 DNN720906:DNR720906 DXJ720906:DXN720906 EHF720906:EHJ720906 ERB720906:ERF720906 FAX720906:FBB720906 FKT720906:FKX720906 FUP720906:FUT720906 GEL720906:GEP720906 GOH720906:GOL720906 GYD720906:GYH720906 HHZ720906:HID720906 HRV720906:HRZ720906 IBR720906:IBV720906 ILN720906:ILR720906 IVJ720906:IVN720906 JFF720906:JFJ720906 JPB720906:JPF720906 JYX720906:JZB720906 KIT720906:KIX720906 KSP720906:KST720906 LCL720906:LCP720906 LMH720906:LML720906 LWD720906:LWH720906 MFZ720906:MGD720906 MPV720906:MPZ720906 MZR720906:MZV720906 NJN720906:NJR720906 NTJ720906:NTN720906 ODF720906:ODJ720906 ONB720906:ONF720906 OWX720906:OXB720906 PGT720906:PGX720906 PQP720906:PQT720906 QAL720906:QAP720906 QKH720906:QKL720906 QUD720906:QUH720906 RDZ720906:RED720906 RNV720906:RNZ720906 RXR720906:RXV720906 SHN720906:SHR720906 SRJ720906:SRN720906 TBF720906:TBJ720906 TLB720906:TLF720906 TUX720906:TVB720906 UET720906:UEX720906 UOP720906:UOT720906 UYL720906:UYP720906 VIH720906:VIL720906 VSD720906:VSH720906 WBZ720906:WCD720906 WLV720906:WLZ720906 WVR720906:WVV720906 J786442:N786442 JF786442:JJ786442 TB786442:TF786442 ACX786442:ADB786442 AMT786442:AMX786442 AWP786442:AWT786442 BGL786442:BGP786442 BQH786442:BQL786442 CAD786442:CAH786442 CJZ786442:CKD786442 CTV786442:CTZ786442 DDR786442:DDV786442 DNN786442:DNR786442 DXJ786442:DXN786442 EHF786442:EHJ786442 ERB786442:ERF786442 FAX786442:FBB786442 FKT786442:FKX786442 FUP786442:FUT786442 GEL786442:GEP786442 GOH786442:GOL786442 GYD786442:GYH786442 HHZ786442:HID786442 HRV786442:HRZ786442 IBR786442:IBV786442 ILN786442:ILR786442 IVJ786442:IVN786442 JFF786442:JFJ786442 JPB786442:JPF786442 JYX786442:JZB786442 KIT786442:KIX786442 KSP786442:KST786442 LCL786442:LCP786442 LMH786442:LML786442 LWD786442:LWH786442 MFZ786442:MGD786442 MPV786442:MPZ786442 MZR786442:MZV786442 NJN786442:NJR786442 NTJ786442:NTN786442 ODF786442:ODJ786442 ONB786442:ONF786442 OWX786442:OXB786442 PGT786442:PGX786442 PQP786442:PQT786442 QAL786442:QAP786442 QKH786442:QKL786442 QUD786442:QUH786442 RDZ786442:RED786442 RNV786442:RNZ786442 RXR786442:RXV786442 SHN786442:SHR786442 SRJ786442:SRN786442 TBF786442:TBJ786442 TLB786442:TLF786442 TUX786442:TVB786442 UET786442:UEX786442 UOP786442:UOT786442 UYL786442:UYP786442 VIH786442:VIL786442 VSD786442:VSH786442 WBZ786442:WCD786442 WLV786442:WLZ786442 WVR786442:WVV786442 J851978:N851978 JF851978:JJ851978 TB851978:TF851978 ACX851978:ADB851978 AMT851978:AMX851978 AWP851978:AWT851978 BGL851978:BGP851978 BQH851978:BQL851978 CAD851978:CAH851978 CJZ851978:CKD851978 CTV851978:CTZ851978 DDR851978:DDV851978 DNN851978:DNR851978 DXJ851978:DXN851978 EHF851978:EHJ851978 ERB851978:ERF851978 FAX851978:FBB851978 FKT851978:FKX851978 FUP851978:FUT851978 GEL851978:GEP851978 GOH851978:GOL851978 GYD851978:GYH851978 HHZ851978:HID851978 HRV851978:HRZ851978 IBR851978:IBV851978 ILN851978:ILR851978 IVJ851978:IVN851978 JFF851978:JFJ851978 JPB851978:JPF851978 JYX851978:JZB851978 KIT851978:KIX851978 KSP851978:KST851978 LCL851978:LCP851978 LMH851978:LML851978 LWD851978:LWH851978 MFZ851978:MGD851978 MPV851978:MPZ851978 MZR851978:MZV851978 NJN851978:NJR851978 NTJ851978:NTN851978 ODF851978:ODJ851978 ONB851978:ONF851978 OWX851978:OXB851978 PGT851978:PGX851978 PQP851978:PQT851978 QAL851978:QAP851978 QKH851978:QKL851978 QUD851978:QUH851978 RDZ851978:RED851978 RNV851978:RNZ851978 RXR851978:RXV851978 SHN851978:SHR851978 SRJ851978:SRN851978 TBF851978:TBJ851978 TLB851978:TLF851978 TUX851978:TVB851978 UET851978:UEX851978 UOP851978:UOT851978 UYL851978:UYP851978 VIH851978:VIL851978 VSD851978:VSH851978 WBZ851978:WCD851978 WLV851978:WLZ851978 WVR851978:WVV851978 J917514:N917514 JF917514:JJ917514 TB917514:TF917514 ACX917514:ADB917514 AMT917514:AMX917514 AWP917514:AWT917514 BGL917514:BGP917514 BQH917514:BQL917514 CAD917514:CAH917514 CJZ917514:CKD917514 CTV917514:CTZ917514 DDR917514:DDV917514 DNN917514:DNR917514 DXJ917514:DXN917514 EHF917514:EHJ917514 ERB917514:ERF917514 FAX917514:FBB917514 FKT917514:FKX917514 FUP917514:FUT917514 GEL917514:GEP917514 GOH917514:GOL917514 GYD917514:GYH917514 HHZ917514:HID917514 HRV917514:HRZ917514 IBR917514:IBV917514 ILN917514:ILR917514 IVJ917514:IVN917514 JFF917514:JFJ917514 JPB917514:JPF917514 JYX917514:JZB917514 KIT917514:KIX917514 KSP917514:KST917514 LCL917514:LCP917514 LMH917514:LML917514 LWD917514:LWH917514 MFZ917514:MGD917514 MPV917514:MPZ917514 MZR917514:MZV917514 NJN917514:NJR917514 NTJ917514:NTN917514 ODF917514:ODJ917514 ONB917514:ONF917514 OWX917514:OXB917514 PGT917514:PGX917514 PQP917514:PQT917514 QAL917514:QAP917514 QKH917514:QKL917514 QUD917514:QUH917514 RDZ917514:RED917514 RNV917514:RNZ917514 RXR917514:RXV917514 SHN917514:SHR917514 SRJ917514:SRN917514 TBF917514:TBJ917514 TLB917514:TLF917514 TUX917514:TVB917514 UET917514:UEX917514 UOP917514:UOT917514 UYL917514:UYP917514 VIH917514:VIL917514 VSD917514:VSH917514 WBZ917514:WCD917514 WLV917514:WLZ917514 WVR917514:WVV917514 J983050:N983050 JF983050:JJ983050 TB983050:TF983050 ACX983050:ADB983050 AMT983050:AMX983050 AWP983050:AWT983050 BGL983050:BGP983050 BQH983050:BQL983050 CAD983050:CAH983050 CJZ983050:CKD983050 CTV983050:CTZ983050 DDR983050:DDV983050 DNN983050:DNR983050 DXJ983050:DXN983050 EHF983050:EHJ983050 ERB983050:ERF983050 FAX983050:FBB983050 FKT983050:FKX983050 FUP983050:FUT983050 GEL983050:GEP983050 GOH983050:GOL983050 GYD983050:GYH983050 HHZ983050:HID983050 HRV983050:HRZ983050 IBR983050:IBV983050 ILN983050:ILR983050 IVJ983050:IVN983050 JFF983050:JFJ983050 JPB983050:JPF983050 JYX983050:JZB983050 KIT983050:KIX983050 KSP983050:KST983050 LCL983050:LCP983050 LMH983050:LML983050 LWD983050:LWH983050 MFZ983050:MGD983050 MPV983050:MPZ983050 MZR983050:MZV983050 NJN983050:NJR983050 NTJ983050:NTN983050 ODF983050:ODJ983050 ONB983050:ONF983050 OWX983050:OXB983050 PGT983050:PGX983050 PQP983050:PQT983050 QAL983050:QAP983050 QKH983050:QKL983050 QUD983050:QUH983050 RDZ983050:RED983050 RNV983050:RNZ983050 RXR983050:RXV983050 SHN983050:SHR983050 SRJ983050:SRN983050 TBF983050:TBJ983050 TLB983050:TLF983050 TUX983050:TVB983050 UET983050:UEX983050 UOP983050:UOT983050 UYL983050:UYP983050 VIH983050:VIL983050 VSD983050:VSH983050 WBZ983050:WCD983050 WLV983050:WLZ983050 WVR983050:WVV983050" xr:uid="{00000000-0002-0000-0B00-000002000000}">
      <formula1>$B$190:$B$192</formula1>
    </dataValidation>
    <dataValidation type="list" allowBlank="1" showInputMessage="1" showErrorMessage="1" sqref="O6:P8 JK6:JL8 TG6:TH8 ADC6:ADD8 AMY6:AMZ8 AWU6:AWV8 BGQ6:BGR8 BQM6:BQN8 CAI6:CAJ8 CKE6:CKF8 CUA6:CUB8 DDW6:DDX8 DNS6:DNT8 DXO6:DXP8 EHK6:EHL8 ERG6:ERH8 FBC6:FBD8 FKY6:FKZ8 FUU6:FUV8 GEQ6:GER8 GOM6:GON8 GYI6:GYJ8 HIE6:HIF8 HSA6:HSB8 IBW6:IBX8 ILS6:ILT8 IVO6:IVP8 JFK6:JFL8 JPG6:JPH8 JZC6:JZD8 KIY6:KIZ8 KSU6:KSV8 LCQ6:LCR8 LMM6:LMN8 LWI6:LWJ8 MGE6:MGF8 MQA6:MQB8 MZW6:MZX8 NJS6:NJT8 NTO6:NTP8 ODK6:ODL8 ONG6:ONH8 OXC6:OXD8 PGY6:PGZ8 PQU6:PQV8 QAQ6:QAR8 QKM6:QKN8 QUI6:QUJ8 REE6:REF8 ROA6:ROB8 RXW6:RXX8 SHS6:SHT8 SRO6:SRP8 TBK6:TBL8 TLG6:TLH8 TVC6:TVD8 UEY6:UEZ8 UOU6:UOV8 UYQ6:UYR8 VIM6:VIN8 VSI6:VSJ8 WCE6:WCF8 WMA6:WMB8 WVW6:WVX8 O65542:P65544 JK65542:JL65544 TG65542:TH65544 ADC65542:ADD65544 AMY65542:AMZ65544 AWU65542:AWV65544 BGQ65542:BGR65544 BQM65542:BQN65544 CAI65542:CAJ65544 CKE65542:CKF65544 CUA65542:CUB65544 DDW65542:DDX65544 DNS65542:DNT65544 DXO65542:DXP65544 EHK65542:EHL65544 ERG65542:ERH65544 FBC65542:FBD65544 FKY65542:FKZ65544 FUU65542:FUV65544 GEQ65542:GER65544 GOM65542:GON65544 GYI65542:GYJ65544 HIE65542:HIF65544 HSA65542:HSB65544 IBW65542:IBX65544 ILS65542:ILT65544 IVO65542:IVP65544 JFK65542:JFL65544 JPG65542:JPH65544 JZC65542:JZD65544 KIY65542:KIZ65544 KSU65542:KSV65544 LCQ65542:LCR65544 LMM65542:LMN65544 LWI65542:LWJ65544 MGE65542:MGF65544 MQA65542:MQB65544 MZW65542:MZX65544 NJS65542:NJT65544 NTO65542:NTP65544 ODK65542:ODL65544 ONG65542:ONH65544 OXC65542:OXD65544 PGY65542:PGZ65544 PQU65542:PQV65544 QAQ65542:QAR65544 QKM65542:QKN65544 QUI65542:QUJ65544 REE65542:REF65544 ROA65542:ROB65544 RXW65542:RXX65544 SHS65542:SHT65544 SRO65542:SRP65544 TBK65542:TBL65544 TLG65542:TLH65544 TVC65542:TVD65544 UEY65542:UEZ65544 UOU65542:UOV65544 UYQ65542:UYR65544 VIM65542:VIN65544 VSI65542:VSJ65544 WCE65542:WCF65544 WMA65542:WMB65544 WVW65542:WVX65544 O131078:P131080 JK131078:JL131080 TG131078:TH131080 ADC131078:ADD131080 AMY131078:AMZ131080 AWU131078:AWV131080 BGQ131078:BGR131080 BQM131078:BQN131080 CAI131078:CAJ131080 CKE131078:CKF131080 CUA131078:CUB131080 DDW131078:DDX131080 DNS131078:DNT131080 DXO131078:DXP131080 EHK131078:EHL131080 ERG131078:ERH131080 FBC131078:FBD131080 FKY131078:FKZ131080 FUU131078:FUV131080 GEQ131078:GER131080 GOM131078:GON131080 GYI131078:GYJ131080 HIE131078:HIF131080 HSA131078:HSB131080 IBW131078:IBX131080 ILS131078:ILT131080 IVO131078:IVP131080 JFK131078:JFL131080 JPG131078:JPH131080 JZC131078:JZD131080 KIY131078:KIZ131080 KSU131078:KSV131080 LCQ131078:LCR131080 LMM131078:LMN131080 LWI131078:LWJ131080 MGE131078:MGF131080 MQA131078:MQB131080 MZW131078:MZX131080 NJS131078:NJT131080 NTO131078:NTP131080 ODK131078:ODL131080 ONG131078:ONH131080 OXC131078:OXD131080 PGY131078:PGZ131080 PQU131078:PQV131080 QAQ131078:QAR131080 QKM131078:QKN131080 QUI131078:QUJ131080 REE131078:REF131080 ROA131078:ROB131080 RXW131078:RXX131080 SHS131078:SHT131080 SRO131078:SRP131080 TBK131078:TBL131080 TLG131078:TLH131080 TVC131078:TVD131080 UEY131078:UEZ131080 UOU131078:UOV131080 UYQ131078:UYR131080 VIM131078:VIN131080 VSI131078:VSJ131080 WCE131078:WCF131080 WMA131078:WMB131080 WVW131078:WVX131080 O196614:P196616 JK196614:JL196616 TG196614:TH196616 ADC196614:ADD196616 AMY196614:AMZ196616 AWU196614:AWV196616 BGQ196614:BGR196616 BQM196614:BQN196616 CAI196614:CAJ196616 CKE196614:CKF196616 CUA196614:CUB196616 DDW196614:DDX196616 DNS196614:DNT196616 DXO196614:DXP196616 EHK196614:EHL196616 ERG196614:ERH196616 FBC196614:FBD196616 FKY196614:FKZ196616 FUU196614:FUV196616 GEQ196614:GER196616 GOM196614:GON196616 GYI196614:GYJ196616 HIE196614:HIF196616 HSA196614:HSB196616 IBW196614:IBX196616 ILS196614:ILT196616 IVO196614:IVP196616 JFK196614:JFL196616 JPG196614:JPH196616 JZC196614:JZD196616 KIY196614:KIZ196616 KSU196614:KSV196616 LCQ196614:LCR196616 LMM196614:LMN196616 LWI196614:LWJ196616 MGE196614:MGF196616 MQA196614:MQB196616 MZW196614:MZX196616 NJS196614:NJT196616 NTO196614:NTP196616 ODK196614:ODL196616 ONG196614:ONH196616 OXC196614:OXD196616 PGY196614:PGZ196616 PQU196614:PQV196616 QAQ196614:QAR196616 QKM196614:QKN196616 QUI196614:QUJ196616 REE196614:REF196616 ROA196614:ROB196616 RXW196614:RXX196616 SHS196614:SHT196616 SRO196614:SRP196616 TBK196614:TBL196616 TLG196614:TLH196616 TVC196614:TVD196616 UEY196614:UEZ196616 UOU196614:UOV196616 UYQ196614:UYR196616 VIM196614:VIN196616 VSI196614:VSJ196616 WCE196614:WCF196616 WMA196614:WMB196616 WVW196614:WVX196616 O262150:P262152 JK262150:JL262152 TG262150:TH262152 ADC262150:ADD262152 AMY262150:AMZ262152 AWU262150:AWV262152 BGQ262150:BGR262152 BQM262150:BQN262152 CAI262150:CAJ262152 CKE262150:CKF262152 CUA262150:CUB262152 DDW262150:DDX262152 DNS262150:DNT262152 DXO262150:DXP262152 EHK262150:EHL262152 ERG262150:ERH262152 FBC262150:FBD262152 FKY262150:FKZ262152 FUU262150:FUV262152 GEQ262150:GER262152 GOM262150:GON262152 GYI262150:GYJ262152 HIE262150:HIF262152 HSA262150:HSB262152 IBW262150:IBX262152 ILS262150:ILT262152 IVO262150:IVP262152 JFK262150:JFL262152 JPG262150:JPH262152 JZC262150:JZD262152 KIY262150:KIZ262152 KSU262150:KSV262152 LCQ262150:LCR262152 LMM262150:LMN262152 LWI262150:LWJ262152 MGE262150:MGF262152 MQA262150:MQB262152 MZW262150:MZX262152 NJS262150:NJT262152 NTO262150:NTP262152 ODK262150:ODL262152 ONG262150:ONH262152 OXC262150:OXD262152 PGY262150:PGZ262152 PQU262150:PQV262152 QAQ262150:QAR262152 QKM262150:QKN262152 QUI262150:QUJ262152 REE262150:REF262152 ROA262150:ROB262152 RXW262150:RXX262152 SHS262150:SHT262152 SRO262150:SRP262152 TBK262150:TBL262152 TLG262150:TLH262152 TVC262150:TVD262152 UEY262150:UEZ262152 UOU262150:UOV262152 UYQ262150:UYR262152 VIM262150:VIN262152 VSI262150:VSJ262152 WCE262150:WCF262152 WMA262150:WMB262152 WVW262150:WVX262152 O327686:P327688 JK327686:JL327688 TG327686:TH327688 ADC327686:ADD327688 AMY327686:AMZ327688 AWU327686:AWV327688 BGQ327686:BGR327688 BQM327686:BQN327688 CAI327686:CAJ327688 CKE327686:CKF327688 CUA327686:CUB327688 DDW327686:DDX327688 DNS327686:DNT327688 DXO327686:DXP327688 EHK327686:EHL327688 ERG327686:ERH327688 FBC327686:FBD327688 FKY327686:FKZ327688 FUU327686:FUV327688 GEQ327686:GER327688 GOM327686:GON327688 GYI327686:GYJ327688 HIE327686:HIF327688 HSA327686:HSB327688 IBW327686:IBX327688 ILS327686:ILT327688 IVO327686:IVP327688 JFK327686:JFL327688 JPG327686:JPH327688 JZC327686:JZD327688 KIY327686:KIZ327688 KSU327686:KSV327688 LCQ327686:LCR327688 LMM327686:LMN327688 LWI327686:LWJ327688 MGE327686:MGF327688 MQA327686:MQB327688 MZW327686:MZX327688 NJS327686:NJT327688 NTO327686:NTP327688 ODK327686:ODL327688 ONG327686:ONH327688 OXC327686:OXD327688 PGY327686:PGZ327688 PQU327686:PQV327688 QAQ327686:QAR327688 QKM327686:QKN327688 QUI327686:QUJ327688 REE327686:REF327688 ROA327686:ROB327688 RXW327686:RXX327688 SHS327686:SHT327688 SRO327686:SRP327688 TBK327686:TBL327688 TLG327686:TLH327688 TVC327686:TVD327688 UEY327686:UEZ327688 UOU327686:UOV327688 UYQ327686:UYR327688 VIM327686:VIN327688 VSI327686:VSJ327688 WCE327686:WCF327688 WMA327686:WMB327688 WVW327686:WVX327688 O393222:P393224 JK393222:JL393224 TG393222:TH393224 ADC393222:ADD393224 AMY393222:AMZ393224 AWU393222:AWV393224 BGQ393222:BGR393224 BQM393222:BQN393224 CAI393222:CAJ393224 CKE393222:CKF393224 CUA393222:CUB393224 DDW393222:DDX393224 DNS393222:DNT393224 DXO393222:DXP393224 EHK393222:EHL393224 ERG393222:ERH393224 FBC393222:FBD393224 FKY393222:FKZ393224 FUU393222:FUV393224 GEQ393222:GER393224 GOM393222:GON393224 GYI393222:GYJ393224 HIE393222:HIF393224 HSA393222:HSB393224 IBW393222:IBX393224 ILS393222:ILT393224 IVO393222:IVP393224 JFK393222:JFL393224 JPG393222:JPH393224 JZC393222:JZD393224 KIY393222:KIZ393224 KSU393222:KSV393224 LCQ393222:LCR393224 LMM393222:LMN393224 LWI393222:LWJ393224 MGE393222:MGF393224 MQA393222:MQB393224 MZW393222:MZX393224 NJS393222:NJT393224 NTO393222:NTP393224 ODK393222:ODL393224 ONG393222:ONH393224 OXC393222:OXD393224 PGY393222:PGZ393224 PQU393222:PQV393224 QAQ393222:QAR393224 QKM393222:QKN393224 QUI393222:QUJ393224 REE393222:REF393224 ROA393222:ROB393224 RXW393222:RXX393224 SHS393222:SHT393224 SRO393222:SRP393224 TBK393222:TBL393224 TLG393222:TLH393224 TVC393222:TVD393224 UEY393222:UEZ393224 UOU393222:UOV393224 UYQ393222:UYR393224 VIM393222:VIN393224 VSI393222:VSJ393224 WCE393222:WCF393224 WMA393222:WMB393224 WVW393222:WVX393224 O458758:P458760 JK458758:JL458760 TG458758:TH458760 ADC458758:ADD458760 AMY458758:AMZ458760 AWU458758:AWV458760 BGQ458758:BGR458760 BQM458758:BQN458760 CAI458758:CAJ458760 CKE458758:CKF458760 CUA458758:CUB458760 DDW458758:DDX458760 DNS458758:DNT458760 DXO458758:DXP458760 EHK458758:EHL458760 ERG458758:ERH458760 FBC458758:FBD458760 FKY458758:FKZ458760 FUU458758:FUV458760 GEQ458758:GER458760 GOM458758:GON458760 GYI458758:GYJ458760 HIE458758:HIF458760 HSA458758:HSB458760 IBW458758:IBX458760 ILS458758:ILT458760 IVO458758:IVP458760 JFK458758:JFL458760 JPG458758:JPH458760 JZC458758:JZD458760 KIY458758:KIZ458760 KSU458758:KSV458760 LCQ458758:LCR458760 LMM458758:LMN458760 LWI458758:LWJ458760 MGE458758:MGF458760 MQA458758:MQB458760 MZW458758:MZX458760 NJS458758:NJT458760 NTO458758:NTP458760 ODK458758:ODL458760 ONG458758:ONH458760 OXC458758:OXD458760 PGY458758:PGZ458760 PQU458758:PQV458760 QAQ458758:QAR458760 QKM458758:QKN458760 QUI458758:QUJ458760 REE458758:REF458760 ROA458758:ROB458760 RXW458758:RXX458760 SHS458758:SHT458760 SRO458758:SRP458760 TBK458758:TBL458760 TLG458758:TLH458760 TVC458758:TVD458760 UEY458758:UEZ458760 UOU458758:UOV458760 UYQ458758:UYR458760 VIM458758:VIN458760 VSI458758:VSJ458760 WCE458758:WCF458760 WMA458758:WMB458760 WVW458758:WVX458760 O524294:P524296 JK524294:JL524296 TG524294:TH524296 ADC524294:ADD524296 AMY524294:AMZ524296 AWU524294:AWV524296 BGQ524294:BGR524296 BQM524294:BQN524296 CAI524294:CAJ524296 CKE524294:CKF524296 CUA524294:CUB524296 DDW524294:DDX524296 DNS524294:DNT524296 DXO524294:DXP524296 EHK524294:EHL524296 ERG524294:ERH524296 FBC524294:FBD524296 FKY524294:FKZ524296 FUU524294:FUV524296 GEQ524294:GER524296 GOM524294:GON524296 GYI524294:GYJ524296 HIE524294:HIF524296 HSA524294:HSB524296 IBW524294:IBX524296 ILS524294:ILT524296 IVO524294:IVP524296 JFK524294:JFL524296 JPG524294:JPH524296 JZC524294:JZD524296 KIY524294:KIZ524296 KSU524294:KSV524296 LCQ524294:LCR524296 LMM524294:LMN524296 LWI524294:LWJ524296 MGE524294:MGF524296 MQA524294:MQB524296 MZW524294:MZX524296 NJS524294:NJT524296 NTO524294:NTP524296 ODK524294:ODL524296 ONG524294:ONH524296 OXC524294:OXD524296 PGY524294:PGZ524296 PQU524294:PQV524296 QAQ524294:QAR524296 QKM524294:QKN524296 QUI524294:QUJ524296 REE524294:REF524296 ROA524294:ROB524296 RXW524294:RXX524296 SHS524294:SHT524296 SRO524294:SRP524296 TBK524294:TBL524296 TLG524294:TLH524296 TVC524294:TVD524296 UEY524294:UEZ524296 UOU524294:UOV524296 UYQ524294:UYR524296 VIM524294:VIN524296 VSI524294:VSJ524296 WCE524294:WCF524296 WMA524294:WMB524296 WVW524294:WVX524296 O589830:P589832 JK589830:JL589832 TG589830:TH589832 ADC589830:ADD589832 AMY589830:AMZ589832 AWU589830:AWV589832 BGQ589830:BGR589832 BQM589830:BQN589832 CAI589830:CAJ589832 CKE589830:CKF589832 CUA589830:CUB589832 DDW589830:DDX589832 DNS589830:DNT589832 DXO589830:DXP589832 EHK589830:EHL589832 ERG589830:ERH589832 FBC589830:FBD589832 FKY589830:FKZ589832 FUU589830:FUV589832 GEQ589830:GER589832 GOM589830:GON589832 GYI589830:GYJ589832 HIE589830:HIF589832 HSA589830:HSB589832 IBW589830:IBX589832 ILS589830:ILT589832 IVO589830:IVP589832 JFK589830:JFL589832 JPG589830:JPH589832 JZC589830:JZD589832 KIY589830:KIZ589832 KSU589830:KSV589832 LCQ589830:LCR589832 LMM589830:LMN589832 LWI589830:LWJ589832 MGE589830:MGF589832 MQA589830:MQB589832 MZW589830:MZX589832 NJS589830:NJT589832 NTO589830:NTP589832 ODK589830:ODL589832 ONG589830:ONH589832 OXC589830:OXD589832 PGY589830:PGZ589832 PQU589830:PQV589832 QAQ589830:QAR589832 QKM589830:QKN589832 QUI589830:QUJ589832 REE589830:REF589832 ROA589830:ROB589832 RXW589830:RXX589832 SHS589830:SHT589832 SRO589830:SRP589832 TBK589830:TBL589832 TLG589830:TLH589832 TVC589830:TVD589832 UEY589830:UEZ589832 UOU589830:UOV589832 UYQ589830:UYR589832 VIM589830:VIN589832 VSI589830:VSJ589832 WCE589830:WCF589832 WMA589830:WMB589832 WVW589830:WVX589832 O655366:P655368 JK655366:JL655368 TG655366:TH655368 ADC655366:ADD655368 AMY655366:AMZ655368 AWU655366:AWV655368 BGQ655366:BGR655368 BQM655366:BQN655368 CAI655366:CAJ655368 CKE655366:CKF655368 CUA655366:CUB655368 DDW655366:DDX655368 DNS655366:DNT655368 DXO655366:DXP655368 EHK655366:EHL655368 ERG655366:ERH655368 FBC655366:FBD655368 FKY655366:FKZ655368 FUU655366:FUV655368 GEQ655366:GER655368 GOM655366:GON655368 GYI655366:GYJ655368 HIE655366:HIF655368 HSA655366:HSB655368 IBW655366:IBX655368 ILS655366:ILT655368 IVO655366:IVP655368 JFK655366:JFL655368 JPG655366:JPH655368 JZC655366:JZD655368 KIY655366:KIZ655368 KSU655366:KSV655368 LCQ655366:LCR655368 LMM655366:LMN655368 LWI655366:LWJ655368 MGE655366:MGF655368 MQA655366:MQB655368 MZW655366:MZX655368 NJS655366:NJT655368 NTO655366:NTP655368 ODK655366:ODL655368 ONG655366:ONH655368 OXC655366:OXD655368 PGY655366:PGZ655368 PQU655366:PQV655368 QAQ655366:QAR655368 QKM655366:QKN655368 QUI655366:QUJ655368 REE655366:REF655368 ROA655366:ROB655368 RXW655366:RXX655368 SHS655366:SHT655368 SRO655366:SRP655368 TBK655366:TBL655368 TLG655366:TLH655368 TVC655366:TVD655368 UEY655366:UEZ655368 UOU655366:UOV655368 UYQ655366:UYR655368 VIM655366:VIN655368 VSI655366:VSJ655368 WCE655366:WCF655368 WMA655366:WMB655368 WVW655366:WVX655368 O720902:P720904 JK720902:JL720904 TG720902:TH720904 ADC720902:ADD720904 AMY720902:AMZ720904 AWU720902:AWV720904 BGQ720902:BGR720904 BQM720902:BQN720904 CAI720902:CAJ720904 CKE720902:CKF720904 CUA720902:CUB720904 DDW720902:DDX720904 DNS720902:DNT720904 DXO720902:DXP720904 EHK720902:EHL720904 ERG720902:ERH720904 FBC720902:FBD720904 FKY720902:FKZ720904 FUU720902:FUV720904 GEQ720902:GER720904 GOM720902:GON720904 GYI720902:GYJ720904 HIE720902:HIF720904 HSA720902:HSB720904 IBW720902:IBX720904 ILS720902:ILT720904 IVO720902:IVP720904 JFK720902:JFL720904 JPG720902:JPH720904 JZC720902:JZD720904 KIY720902:KIZ720904 KSU720902:KSV720904 LCQ720902:LCR720904 LMM720902:LMN720904 LWI720902:LWJ720904 MGE720902:MGF720904 MQA720902:MQB720904 MZW720902:MZX720904 NJS720902:NJT720904 NTO720902:NTP720904 ODK720902:ODL720904 ONG720902:ONH720904 OXC720902:OXD720904 PGY720902:PGZ720904 PQU720902:PQV720904 QAQ720902:QAR720904 QKM720902:QKN720904 QUI720902:QUJ720904 REE720902:REF720904 ROA720902:ROB720904 RXW720902:RXX720904 SHS720902:SHT720904 SRO720902:SRP720904 TBK720902:TBL720904 TLG720902:TLH720904 TVC720902:TVD720904 UEY720902:UEZ720904 UOU720902:UOV720904 UYQ720902:UYR720904 VIM720902:VIN720904 VSI720902:VSJ720904 WCE720902:WCF720904 WMA720902:WMB720904 WVW720902:WVX720904 O786438:P786440 JK786438:JL786440 TG786438:TH786440 ADC786438:ADD786440 AMY786438:AMZ786440 AWU786438:AWV786440 BGQ786438:BGR786440 BQM786438:BQN786440 CAI786438:CAJ786440 CKE786438:CKF786440 CUA786438:CUB786440 DDW786438:DDX786440 DNS786438:DNT786440 DXO786438:DXP786440 EHK786438:EHL786440 ERG786438:ERH786440 FBC786438:FBD786440 FKY786438:FKZ786440 FUU786438:FUV786440 GEQ786438:GER786440 GOM786438:GON786440 GYI786438:GYJ786440 HIE786438:HIF786440 HSA786438:HSB786440 IBW786438:IBX786440 ILS786438:ILT786440 IVO786438:IVP786440 JFK786438:JFL786440 JPG786438:JPH786440 JZC786438:JZD786440 KIY786438:KIZ786440 KSU786438:KSV786440 LCQ786438:LCR786440 LMM786438:LMN786440 LWI786438:LWJ786440 MGE786438:MGF786440 MQA786438:MQB786440 MZW786438:MZX786440 NJS786438:NJT786440 NTO786438:NTP786440 ODK786438:ODL786440 ONG786438:ONH786440 OXC786438:OXD786440 PGY786438:PGZ786440 PQU786438:PQV786440 QAQ786438:QAR786440 QKM786438:QKN786440 QUI786438:QUJ786440 REE786438:REF786440 ROA786438:ROB786440 RXW786438:RXX786440 SHS786438:SHT786440 SRO786438:SRP786440 TBK786438:TBL786440 TLG786438:TLH786440 TVC786438:TVD786440 UEY786438:UEZ786440 UOU786438:UOV786440 UYQ786438:UYR786440 VIM786438:VIN786440 VSI786438:VSJ786440 WCE786438:WCF786440 WMA786438:WMB786440 WVW786438:WVX786440 O851974:P851976 JK851974:JL851976 TG851974:TH851976 ADC851974:ADD851976 AMY851974:AMZ851976 AWU851974:AWV851976 BGQ851974:BGR851976 BQM851974:BQN851976 CAI851974:CAJ851976 CKE851974:CKF851976 CUA851974:CUB851976 DDW851974:DDX851976 DNS851974:DNT851976 DXO851974:DXP851976 EHK851974:EHL851976 ERG851974:ERH851976 FBC851974:FBD851976 FKY851974:FKZ851976 FUU851974:FUV851976 GEQ851974:GER851976 GOM851974:GON851976 GYI851974:GYJ851976 HIE851974:HIF851976 HSA851974:HSB851976 IBW851974:IBX851976 ILS851974:ILT851976 IVO851974:IVP851976 JFK851974:JFL851976 JPG851974:JPH851976 JZC851974:JZD851976 KIY851974:KIZ851976 KSU851974:KSV851976 LCQ851974:LCR851976 LMM851974:LMN851976 LWI851974:LWJ851976 MGE851974:MGF851976 MQA851974:MQB851976 MZW851974:MZX851976 NJS851974:NJT851976 NTO851974:NTP851976 ODK851974:ODL851976 ONG851974:ONH851976 OXC851974:OXD851976 PGY851974:PGZ851976 PQU851974:PQV851976 QAQ851974:QAR851976 QKM851974:QKN851976 QUI851974:QUJ851976 REE851974:REF851976 ROA851974:ROB851976 RXW851974:RXX851976 SHS851974:SHT851976 SRO851974:SRP851976 TBK851974:TBL851976 TLG851974:TLH851976 TVC851974:TVD851976 UEY851974:UEZ851976 UOU851974:UOV851976 UYQ851974:UYR851976 VIM851974:VIN851976 VSI851974:VSJ851976 WCE851974:WCF851976 WMA851974:WMB851976 WVW851974:WVX851976 O917510:P917512 JK917510:JL917512 TG917510:TH917512 ADC917510:ADD917512 AMY917510:AMZ917512 AWU917510:AWV917512 BGQ917510:BGR917512 BQM917510:BQN917512 CAI917510:CAJ917512 CKE917510:CKF917512 CUA917510:CUB917512 DDW917510:DDX917512 DNS917510:DNT917512 DXO917510:DXP917512 EHK917510:EHL917512 ERG917510:ERH917512 FBC917510:FBD917512 FKY917510:FKZ917512 FUU917510:FUV917512 GEQ917510:GER917512 GOM917510:GON917512 GYI917510:GYJ917512 HIE917510:HIF917512 HSA917510:HSB917512 IBW917510:IBX917512 ILS917510:ILT917512 IVO917510:IVP917512 JFK917510:JFL917512 JPG917510:JPH917512 JZC917510:JZD917512 KIY917510:KIZ917512 KSU917510:KSV917512 LCQ917510:LCR917512 LMM917510:LMN917512 LWI917510:LWJ917512 MGE917510:MGF917512 MQA917510:MQB917512 MZW917510:MZX917512 NJS917510:NJT917512 NTO917510:NTP917512 ODK917510:ODL917512 ONG917510:ONH917512 OXC917510:OXD917512 PGY917510:PGZ917512 PQU917510:PQV917512 QAQ917510:QAR917512 QKM917510:QKN917512 QUI917510:QUJ917512 REE917510:REF917512 ROA917510:ROB917512 RXW917510:RXX917512 SHS917510:SHT917512 SRO917510:SRP917512 TBK917510:TBL917512 TLG917510:TLH917512 TVC917510:TVD917512 UEY917510:UEZ917512 UOU917510:UOV917512 UYQ917510:UYR917512 VIM917510:VIN917512 VSI917510:VSJ917512 WCE917510:WCF917512 WMA917510:WMB917512 WVW917510:WVX917512 O983046:P983048 JK983046:JL983048 TG983046:TH983048 ADC983046:ADD983048 AMY983046:AMZ983048 AWU983046:AWV983048 BGQ983046:BGR983048 BQM983046:BQN983048 CAI983046:CAJ983048 CKE983046:CKF983048 CUA983046:CUB983048 DDW983046:DDX983048 DNS983046:DNT983048 DXO983046:DXP983048 EHK983046:EHL983048 ERG983046:ERH983048 FBC983046:FBD983048 FKY983046:FKZ983048 FUU983046:FUV983048 GEQ983046:GER983048 GOM983046:GON983048 GYI983046:GYJ983048 HIE983046:HIF983048 HSA983046:HSB983048 IBW983046:IBX983048 ILS983046:ILT983048 IVO983046:IVP983048 JFK983046:JFL983048 JPG983046:JPH983048 JZC983046:JZD983048 KIY983046:KIZ983048 KSU983046:KSV983048 LCQ983046:LCR983048 LMM983046:LMN983048 LWI983046:LWJ983048 MGE983046:MGF983048 MQA983046:MQB983048 MZW983046:MZX983048 NJS983046:NJT983048 NTO983046:NTP983048 ODK983046:ODL983048 ONG983046:ONH983048 OXC983046:OXD983048 PGY983046:PGZ983048 PQU983046:PQV983048 QAQ983046:QAR983048 QKM983046:QKN983048 QUI983046:QUJ983048 REE983046:REF983048 ROA983046:ROB983048 RXW983046:RXX983048 SHS983046:SHT983048 SRO983046:SRP983048 TBK983046:TBL983048 TLG983046:TLH983048 TVC983046:TVD983048 UEY983046:UEZ983048 UOU983046:UOV983048 UYQ983046:UYR983048 VIM983046:VIN983048 VSI983046:VSJ983048 WCE983046:WCF983048 WMA983046:WMB983048 WVW983046:WVX983048 O10:P10 JK10:JL10 TG10:TH10 ADC10:ADD10 AMY10:AMZ10 AWU10:AWV10 BGQ10:BGR10 BQM10:BQN10 CAI10:CAJ10 CKE10:CKF10 CUA10:CUB10 DDW10:DDX10 DNS10:DNT10 DXO10:DXP10 EHK10:EHL10 ERG10:ERH10 FBC10:FBD10 FKY10:FKZ10 FUU10:FUV10 GEQ10:GER10 GOM10:GON10 GYI10:GYJ10 HIE10:HIF10 HSA10:HSB10 IBW10:IBX10 ILS10:ILT10 IVO10:IVP10 JFK10:JFL10 JPG10:JPH10 JZC10:JZD10 KIY10:KIZ10 KSU10:KSV10 LCQ10:LCR10 LMM10:LMN10 LWI10:LWJ10 MGE10:MGF10 MQA10:MQB10 MZW10:MZX10 NJS10:NJT10 NTO10:NTP10 ODK10:ODL10 ONG10:ONH10 OXC10:OXD10 PGY10:PGZ10 PQU10:PQV10 QAQ10:QAR10 QKM10:QKN10 QUI10:QUJ10 REE10:REF10 ROA10:ROB10 RXW10:RXX10 SHS10:SHT10 SRO10:SRP10 TBK10:TBL10 TLG10:TLH10 TVC10:TVD10 UEY10:UEZ10 UOU10:UOV10 UYQ10:UYR10 VIM10:VIN10 VSI10:VSJ10 WCE10:WCF10 WMA10:WMB10 WVW10:WVX10 O65546:P65546 JK65546:JL65546 TG65546:TH65546 ADC65546:ADD65546 AMY65546:AMZ65546 AWU65546:AWV65546 BGQ65546:BGR65546 BQM65546:BQN65546 CAI65546:CAJ65546 CKE65546:CKF65546 CUA65546:CUB65546 DDW65546:DDX65546 DNS65546:DNT65546 DXO65546:DXP65546 EHK65546:EHL65546 ERG65546:ERH65546 FBC65546:FBD65546 FKY65546:FKZ65546 FUU65546:FUV65546 GEQ65546:GER65546 GOM65546:GON65546 GYI65546:GYJ65546 HIE65546:HIF65546 HSA65546:HSB65546 IBW65546:IBX65546 ILS65546:ILT65546 IVO65546:IVP65546 JFK65546:JFL65546 JPG65546:JPH65546 JZC65546:JZD65546 KIY65546:KIZ65546 KSU65546:KSV65546 LCQ65546:LCR65546 LMM65546:LMN65546 LWI65546:LWJ65546 MGE65546:MGF65546 MQA65546:MQB65546 MZW65546:MZX65546 NJS65546:NJT65546 NTO65546:NTP65546 ODK65546:ODL65546 ONG65546:ONH65546 OXC65546:OXD65546 PGY65546:PGZ65546 PQU65546:PQV65546 QAQ65546:QAR65546 QKM65546:QKN65546 QUI65546:QUJ65546 REE65546:REF65546 ROA65546:ROB65546 RXW65546:RXX65546 SHS65546:SHT65546 SRO65546:SRP65546 TBK65546:TBL65546 TLG65546:TLH65546 TVC65546:TVD65546 UEY65546:UEZ65546 UOU65546:UOV65546 UYQ65546:UYR65546 VIM65546:VIN65546 VSI65546:VSJ65546 WCE65546:WCF65546 WMA65546:WMB65546 WVW65546:WVX65546 O131082:P131082 JK131082:JL131082 TG131082:TH131082 ADC131082:ADD131082 AMY131082:AMZ131082 AWU131082:AWV131082 BGQ131082:BGR131082 BQM131082:BQN131082 CAI131082:CAJ131082 CKE131082:CKF131082 CUA131082:CUB131082 DDW131082:DDX131082 DNS131082:DNT131082 DXO131082:DXP131082 EHK131082:EHL131082 ERG131082:ERH131082 FBC131082:FBD131082 FKY131082:FKZ131082 FUU131082:FUV131082 GEQ131082:GER131082 GOM131082:GON131082 GYI131082:GYJ131082 HIE131082:HIF131082 HSA131082:HSB131082 IBW131082:IBX131082 ILS131082:ILT131082 IVO131082:IVP131082 JFK131082:JFL131082 JPG131082:JPH131082 JZC131082:JZD131082 KIY131082:KIZ131082 KSU131082:KSV131082 LCQ131082:LCR131082 LMM131082:LMN131082 LWI131082:LWJ131082 MGE131082:MGF131082 MQA131082:MQB131082 MZW131082:MZX131082 NJS131082:NJT131082 NTO131082:NTP131082 ODK131082:ODL131082 ONG131082:ONH131082 OXC131082:OXD131082 PGY131082:PGZ131082 PQU131082:PQV131082 QAQ131082:QAR131082 QKM131082:QKN131082 QUI131082:QUJ131082 REE131082:REF131082 ROA131082:ROB131082 RXW131082:RXX131082 SHS131082:SHT131082 SRO131082:SRP131082 TBK131082:TBL131082 TLG131082:TLH131082 TVC131082:TVD131082 UEY131082:UEZ131082 UOU131082:UOV131082 UYQ131082:UYR131082 VIM131082:VIN131082 VSI131082:VSJ131082 WCE131082:WCF131082 WMA131082:WMB131082 WVW131082:WVX131082 O196618:P196618 JK196618:JL196618 TG196618:TH196618 ADC196618:ADD196618 AMY196618:AMZ196618 AWU196618:AWV196618 BGQ196618:BGR196618 BQM196618:BQN196618 CAI196618:CAJ196618 CKE196618:CKF196618 CUA196618:CUB196618 DDW196618:DDX196618 DNS196618:DNT196618 DXO196618:DXP196618 EHK196618:EHL196618 ERG196618:ERH196618 FBC196618:FBD196618 FKY196618:FKZ196618 FUU196618:FUV196618 GEQ196618:GER196618 GOM196618:GON196618 GYI196618:GYJ196618 HIE196618:HIF196618 HSA196618:HSB196618 IBW196618:IBX196618 ILS196618:ILT196618 IVO196618:IVP196618 JFK196618:JFL196618 JPG196618:JPH196618 JZC196618:JZD196618 KIY196618:KIZ196618 KSU196618:KSV196618 LCQ196618:LCR196618 LMM196618:LMN196618 LWI196618:LWJ196618 MGE196618:MGF196618 MQA196618:MQB196618 MZW196618:MZX196618 NJS196618:NJT196618 NTO196618:NTP196618 ODK196618:ODL196618 ONG196618:ONH196618 OXC196618:OXD196618 PGY196618:PGZ196618 PQU196618:PQV196618 QAQ196618:QAR196618 QKM196618:QKN196618 QUI196618:QUJ196618 REE196618:REF196618 ROA196618:ROB196618 RXW196618:RXX196618 SHS196618:SHT196618 SRO196618:SRP196618 TBK196618:TBL196618 TLG196618:TLH196618 TVC196618:TVD196618 UEY196618:UEZ196618 UOU196618:UOV196618 UYQ196618:UYR196618 VIM196618:VIN196618 VSI196618:VSJ196618 WCE196618:WCF196618 WMA196618:WMB196618 WVW196618:WVX196618 O262154:P262154 JK262154:JL262154 TG262154:TH262154 ADC262154:ADD262154 AMY262154:AMZ262154 AWU262154:AWV262154 BGQ262154:BGR262154 BQM262154:BQN262154 CAI262154:CAJ262154 CKE262154:CKF262154 CUA262154:CUB262154 DDW262154:DDX262154 DNS262154:DNT262154 DXO262154:DXP262154 EHK262154:EHL262154 ERG262154:ERH262154 FBC262154:FBD262154 FKY262154:FKZ262154 FUU262154:FUV262154 GEQ262154:GER262154 GOM262154:GON262154 GYI262154:GYJ262154 HIE262154:HIF262154 HSA262154:HSB262154 IBW262154:IBX262154 ILS262154:ILT262154 IVO262154:IVP262154 JFK262154:JFL262154 JPG262154:JPH262154 JZC262154:JZD262154 KIY262154:KIZ262154 KSU262154:KSV262154 LCQ262154:LCR262154 LMM262154:LMN262154 LWI262154:LWJ262154 MGE262154:MGF262154 MQA262154:MQB262154 MZW262154:MZX262154 NJS262154:NJT262154 NTO262154:NTP262154 ODK262154:ODL262154 ONG262154:ONH262154 OXC262154:OXD262154 PGY262154:PGZ262154 PQU262154:PQV262154 QAQ262154:QAR262154 QKM262154:QKN262154 QUI262154:QUJ262154 REE262154:REF262154 ROA262154:ROB262154 RXW262154:RXX262154 SHS262154:SHT262154 SRO262154:SRP262154 TBK262154:TBL262154 TLG262154:TLH262154 TVC262154:TVD262154 UEY262154:UEZ262154 UOU262154:UOV262154 UYQ262154:UYR262154 VIM262154:VIN262154 VSI262154:VSJ262154 WCE262154:WCF262154 WMA262154:WMB262154 WVW262154:WVX262154 O327690:P327690 JK327690:JL327690 TG327690:TH327690 ADC327690:ADD327690 AMY327690:AMZ327690 AWU327690:AWV327690 BGQ327690:BGR327690 BQM327690:BQN327690 CAI327690:CAJ327690 CKE327690:CKF327690 CUA327690:CUB327690 DDW327690:DDX327690 DNS327690:DNT327690 DXO327690:DXP327690 EHK327690:EHL327690 ERG327690:ERH327690 FBC327690:FBD327690 FKY327690:FKZ327690 FUU327690:FUV327690 GEQ327690:GER327690 GOM327690:GON327690 GYI327690:GYJ327690 HIE327690:HIF327690 HSA327690:HSB327690 IBW327690:IBX327690 ILS327690:ILT327690 IVO327690:IVP327690 JFK327690:JFL327690 JPG327690:JPH327690 JZC327690:JZD327690 KIY327690:KIZ327690 KSU327690:KSV327690 LCQ327690:LCR327690 LMM327690:LMN327690 LWI327690:LWJ327690 MGE327690:MGF327690 MQA327690:MQB327690 MZW327690:MZX327690 NJS327690:NJT327690 NTO327690:NTP327690 ODK327690:ODL327690 ONG327690:ONH327690 OXC327690:OXD327690 PGY327690:PGZ327690 PQU327690:PQV327690 QAQ327690:QAR327690 QKM327690:QKN327690 QUI327690:QUJ327690 REE327690:REF327690 ROA327690:ROB327690 RXW327690:RXX327690 SHS327690:SHT327690 SRO327690:SRP327690 TBK327690:TBL327690 TLG327690:TLH327690 TVC327690:TVD327690 UEY327690:UEZ327690 UOU327690:UOV327690 UYQ327690:UYR327690 VIM327690:VIN327690 VSI327690:VSJ327690 WCE327690:WCF327690 WMA327690:WMB327690 WVW327690:WVX327690 O393226:P393226 JK393226:JL393226 TG393226:TH393226 ADC393226:ADD393226 AMY393226:AMZ393226 AWU393226:AWV393226 BGQ393226:BGR393226 BQM393226:BQN393226 CAI393226:CAJ393226 CKE393226:CKF393226 CUA393226:CUB393226 DDW393226:DDX393226 DNS393226:DNT393226 DXO393226:DXP393226 EHK393226:EHL393226 ERG393226:ERH393226 FBC393226:FBD393226 FKY393226:FKZ393226 FUU393226:FUV393226 GEQ393226:GER393226 GOM393226:GON393226 GYI393226:GYJ393226 HIE393226:HIF393226 HSA393226:HSB393226 IBW393226:IBX393226 ILS393226:ILT393226 IVO393226:IVP393226 JFK393226:JFL393226 JPG393226:JPH393226 JZC393226:JZD393226 KIY393226:KIZ393226 KSU393226:KSV393226 LCQ393226:LCR393226 LMM393226:LMN393226 LWI393226:LWJ393226 MGE393226:MGF393226 MQA393226:MQB393226 MZW393226:MZX393226 NJS393226:NJT393226 NTO393226:NTP393226 ODK393226:ODL393226 ONG393226:ONH393226 OXC393226:OXD393226 PGY393226:PGZ393226 PQU393226:PQV393226 QAQ393226:QAR393226 QKM393226:QKN393226 QUI393226:QUJ393226 REE393226:REF393226 ROA393226:ROB393226 RXW393226:RXX393226 SHS393226:SHT393226 SRO393226:SRP393226 TBK393226:TBL393226 TLG393226:TLH393226 TVC393226:TVD393226 UEY393226:UEZ393226 UOU393226:UOV393226 UYQ393226:UYR393226 VIM393226:VIN393226 VSI393226:VSJ393226 WCE393226:WCF393226 WMA393226:WMB393226 WVW393226:WVX393226 O458762:P458762 JK458762:JL458762 TG458762:TH458762 ADC458762:ADD458762 AMY458762:AMZ458762 AWU458762:AWV458762 BGQ458762:BGR458762 BQM458762:BQN458762 CAI458762:CAJ458762 CKE458762:CKF458762 CUA458762:CUB458762 DDW458762:DDX458762 DNS458762:DNT458762 DXO458762:DXP458762 EHK458762:EHL458762 ERG458762:ERH458762 FBC458762:FBD458762 FKY458762:FKZ458762 FUU458762:FUV458762 GEQ458762:GER458762 GOM458762:GON458762 GYI458762:GYJ458762 HIE458762:HIF458762 HSA458762:HSB458762 IBW458762:IBX458762 ILS458762:ILT458762 IVO458762:IVP458762 JFK458762:JFL458762 JPG458762:JPH458762 JZC458762:JZD458762 KIY458762:KIZ458762 KSU458762:KSV458762 LCQ458762:LCR458762 LMM458762:LMN458762 LWI458762:LWJ458762 MGE458762:MGF458762 MQA458762:MQB458762 MZW458762:MZX458762 NJS458762:NJT458762 NTO458762:NTP458762 ODK458762:ODL458762 ONG458762:ONH458762 OXC458762:OXD458762 PGY458762:PGZ458762 PQU458762:PQV458762 QAQ458762:QAR458762 QKM458762:QKN458762 QUI458762:QUJ458762 REE458762:REF458762 ROA458762:ROB458762 RXW458762:RXX458762 SHS458762:SHT458762 SRO458762:SRP458762 TBK458762:TBL458762 TLG458762:TLH458762 TVC458762:TVD458762 UEY458762:UEZ458762 UOU458762:UOV458762 UYQ458762:UYR458762 VIM458762:VIN458762 VSI458762:VSJ458762 WCE458762:WCF458762 WMA458762:WMB458762 WVW458762:WVX458762 O524298:P524298 JK524298:JL524298 TG524298:TH524298 ADC524298:ADD524298 AMY524298:AMZ524298 AWU524298:AWV524298 BGQ524298:BGR524298 BQM524298:BQN524298 CAI524298:CAJ524298 CKE524298:CKF524298 CUA524298:CUB524298 DDW524298:DDX524298 DNS524298:DNT524298 DXO524298:DXP524298 EHK524298:EHL524298 ERG524298:ERH524298 FBC524298:FBD524298 FKY524298:FKZ524298 FUU524298:FUV524298 GEQ524298:GER524298 GOM524298:GON524298 GYI524298:GYJ524298 HIE524298:HIF524298 HSA524298:HSB524298 IBW524298:IBX524298 ILS524298:ILT524298 IVO524298:IVP524298 JFK524298:JFL524298 JPG524298:JPH524298 JZC524298:JZD524298 KIY524298:KIZ524298 KSU524298:KSV524298 LCQ524298:LCR524298 LMM524298:LMN524298 LWI524298:LWJ524298 MGE524298:MGF524298 MQA524298:MQB524298 MZW524298:MZX524298 NJS524298:NJT524298 NTO524298:NTP524298 ODK524298:ODL524298 ONG524298:ONH524298 OXC524298:OXD524298 PGY524298:PGZ524298 PQU524298:PQV524298 QAQ524298:QAR524298 QKM524298:QKN524298 QUI524298:QUJ524298 REE524298:REF524298 ROA524298:ROB524298 RXW524298:RXX524298 SHS524298:SHT524298 SRO524298:SRP524298 TBK524298:TBL524298 TLG524298:TLH524298 TVC524298:TVD524298 UEY524298:UEZ524298 UOU524298:UOV524298 UYQ524298:UYR524298 VIM524298:VIN524298 VSI524298:VSJ524298 WCE524298:WCF524298 WMA524298:WMB524298 WVW524298:WVX524298 O589834:P589834 JK589834:JL589834 TG589834:TH589834 ADC589834:ADD589834 AMY589834:AMZ589834 AWU589834:AWV589834 BGQ589834:BGR589834 BQM589834:BQN589834 CAI589834:CAJ589834 CKE589834:CKF589834 CUA589834:CUB589834 DDW589834:DDX589834 DNS589834:DNT589834 DXO589834:DXP589834 EHK589834:EHL589834 ERG589834:ERH589834 FBC589834:FBD589834 FKY589834:FKZ589834 FUU589834:FUV589834 GEQ589834:GER589834 GOM589834:GON589834 GYI589834:GYJ589834 HIE589834:HIF589834 HSA589834:HSB589834 IBW589834:IBX589834 ILS589834:ILT589834 IVO589834:IVP589834 JFK589834:JFL589834 JPG589834:JPH589834 JZC589834:JZD589834 KIY589834:KIZ589834 KSU589834:KSV589834 LCQ589834:LCR589834 LMM589834:LMN589834 LWI589834:LWJ589834 MGE589834:MGF589834 MQA589834:MQB589834 MZW589834:MZX589834 NJS589834:NJT589834 NTO589834:NTP589834 ODK589834:ODL589834 ONG589834:ONH589834 OXC589834:OXD589834 PGY589834:PGZ589834 PQU589834:PQV589834 QAQ589834:QAR589834 QKM589834:QKN589834 QUI589834:QUJ589834 REE589834:REF589834 ROA589834:ROB589834 RXW589834:RXX589834 SHS589834:SHT589834 SRO589834:SRP589834 TBK589834:TBL589834 TLG589834:TLH589834 TVC589834:TVD589834 UEY589834:UEZ589834 UOU589834:UOV589834 UYQ589834:UYR589834 VIM589834:VIN589834 VSI589834:VSJ589834 WCE589834:WCF589834 WMA589834:WMB589834 WVW589834:WVX589834 O655370:P655370 JK655370:JL655370 TG655370:TH655370 ADC655370:ADD655370 AMY655370:AMZ655370 AWU655370:AWV655370 BGQ655370:BGR655370 BQM655370:BQN655370 CAI655370:CAJ655370 CKE655370:CKF655370 CUA655370:CUB655370 DDW655370:DDX655370 DNS655370:DNT655370 DXO655370:DXP655370 EHK655370:EHL655370 ERG655370:ERH655370 FBC655370:FBD655370 FKY655370:FKZ655370 FUU655370:FUV655370 GEQ655370:GER655370 GOM655370:GON655370 GYI655370:GYJ655370 HIE655370:HIF655370 HSA655370:HSB655370 IBW655370:IBX655370 ILS655370:ILT655370 IVO655370:IVP655370 JFK655370:JFL655370 JPG655370:JPH655370 JZC655370:JZD655370 KIY655370:KIZ655370 KSU655370:KSV655370 LCQ655370:LCR655370 LMM655370:LMN655370 LWI655370:LWJ655370 MGE655370:MGF655370 MQA655370:MQB655370 MZW655370:MZX655370 NJS655370:NJT655370 NTO655370:NTP655370 ODK655370:ODL655370 ONG655370:ONH655370 OXC655370:OXD655370 PGY655370:PGZ655370 PQU655370:PQV655370 QAQ655370:QAR655370 QKM655370:QKN655370 QUI655370:QUJ655370 REE655370:REF655370 ROA655370:ROB655370 RXW655370:RXX655370 SHS655370:SHT655370 SRO655370:SRP655370 TBK655370:TBL655370 TLG655370:TLH655370 TVC655370:TVD655370 UEY655370:UEZ655370 UOU655370:UOV655370 UYQ655370:UYR655370 VIM655370:VIN655370 VSI655370:VSJ655370 WCE655370:WCF655370 WMA655370:WMB655370 WVW655370:WVX655370 O720906:P720906 JK720906:JL720906 TG720906:TH720906 ADC720906:ADD720906 AMY720906:AMZ720906 AWU720906:AWV720906 BGQ720906:BGR720906 BQM720906:BQN720906 CAI720906:CAJ720906 CKE720906:CKF720906 CUA720906:CUB720906 DDW720906:DDX720906 DNS720906:DNT720906 DXO720906:DXP720906 EHK720906:EHL720906 ERG720906:ERH720906 FBC720906:FBD720906 FKY720906:FKZ720906 FUU720906:FUV720906 GEQ720906:GER720906 GOM720906:GON720906 GYI720906:GYJ720906 HIE720906:HIF720906 HSA720906:HSB720906 IBW720906:IBX720906 ILS720906:ILT720906 IVO720906:IVP720906 JFK720906:JFL720906 JPG720906:JPH720906 JZC720906:JZD720906 KIY720906:KIZ720906 KSU720906:KSV720906 LCQ720906:LCR720906 LMM720906:LMN720906 LWI720906:LWJ720906 MGE720906:MGF720906 MQA720906:MQB720906 MZW720906:MZX720906 NJS720906:NJT720906 NTO720906:NTP720906 ODK720906:ODL720906 ONG720906:ONH720906 OXC720906:OXD720906 PGY720906:PGZ720906 PQU720906:PQV720906 QAQ720906:QAR720906 QKM720906:QKN720906 QUI720906:QUJ720906 REE720906:REF720906 ROA720906:ROB720906 RXW720906:RXX720906 SHS720906:SHT720906 SRO720906:SRP720906 TBK720906:TBL720906 TLG720906:TLH720906 TVC720906:TVD720906 UEY720906:UEZ720906 UOU720906:UOV720906 UYQ720906:UYR720906 VIM720906:VIN720906 VSI720906:VSJ720906 WCE720906:WCF720906 WMA720906:WMB720906 WVW720906:WVX720906 O786442:P786442 JK786442:JL786442 TG786442:TH786442 ADC786442:ADD786442 AMY786442:AMZ786442 AWU786442:AWV786442 BGQ786442:BGR786442 BQM786442:BQN786442 CAI786442:CAJ786442 CKE786442:CKF786442 CUA786442:CUB786442 DDW786442:DDX786442 DNS786442:DNT786442 DXO786442:DXP786442 EHK786442:EHL786442 ERG786442:ERH786442 FBC786442:FBD786442 FKY786442:FKZ786442 FUU786442:FUV786442 GEQ786442:GER786442 GOM786442:GON786442 GYI786442:GYJ786442 HIE786442:HIF786442 HSA786442:HSB786442 IBW786442:IBX786442 ILS786442:ILT786442 IVO786442:IVP786442 JFK786442:JFL786442 JPG786442:JPH786442 JZC786442:JZD786442 KIY786442:KIZ786442 KSU786442:KSV786442 LCQ786442:LCR786442 LMM786442:LMN786442 LWI786442:LWJ786442 MGE786442:MGF786442 MQA786442:MQB786442 MZW786442:MZX786442 NJS786442:NJT786442 NTO786442:NTP786442 ODK786442:ODL786442 ONG786442:ONH786442 OXC786442:OXD786442 PGY786442:PGZ786442 PQU786442:PQV786442 QAQ786442:QAR786442 QKM786442:QKN786442 QUI786442:QUJ786442 REE786442:REF786442 ROA786442:ROB786442 RXW786442:RXX786442 SHS786442:SHT786442 SRO786442:SRP786442 TBK786442:TBL786442 TLG786442:TLH786442 TVC786442:TVD786442 UEY786442:UEZ786442 UOU786442:UOV786442 UYQ786442:UYR786442 VIM786442:VIN786442 VSI786442:VSJ786442 WCE786442:WCF786442 WMA786442:WMB786442 WVW786442:WVX786442 O851978:P851978 JK851978:JL851978 TG851978:TH851978 ADC851978:ADD851978 AMY851978:AMZ851978 AWU851978:AWV851978 BGQ851978:BGR851978 BQM851978:BQN851978 CAI851978:CAJ851978 CKE851978:CKF851978 CUA851978:CUB851978 DDW851978:DDX851978 DNS851978:DNT851978 DXO851978:DXP851978 EHK851978:EHL851978 ERG851978:ERH851978 FBC851978:FBD851978 FKY851978:FKZ851978 FUU851978:FUV851978 GEQ851978:GER851978 GOM851978:GON851978 GYI851978:GYJ851978 HIE851978:HIF851978 HSA851978:HSB851978 IBW851978:IBX851978 ILS851978:ILT851978 IVO851978:IVP851978 JFK851978:JFL851978 JPG851978:JPH851978 JZC851978:JZD851978 KIY851978:KIZ851978 KSU851978:KSV851978 LCQ851978:LCR851978 LMM851978:LMN851978 LWI851978:LWJ851978 MGE851978:MGF851978 MQA851978:MQB851978 MZW851978:MZX851978 NJS851978:NJT851978 NTO851978:NTP851978 ODK851978:ODL851978 ONG851978:ONH851978 OXC851978:OXD851978 PGY851978:PGZ851978 PQU851978:PQV851978 QAQ851978:QAR851978 QKM851978:QKN851978 QUI851978:QUJ851978 REE851978:REF851978 ROA851978:ROB851978 RXW851978:RXX851978 SHS851978:SHT851978 SRO851978:SRP851978 TBK851978:TBL851978 TLG851978:TLH851978 TVC851978:TVD851978 UEY851978:UEZ851978 UOU851978:UOV851978 UYQ851978:UYR851978 VIM851978:VIN851978 VSI851978:VSJ851978 WCE851978:WCF851978 WMA851978:WMB851978 WVW851978:WVX851978 O917514:P917514 JK917514:JL917514 TG917514:TH917514 ADC917514:ADD917514 AMY917514:AMZ917514 AWU917514:AWV917514 BGQ917514:BGR917514 BQM917514:BQN917514 CAI917514:CAJ917514 CKE917514:CKF917514 CUA917514:CUB917514 DDW917514:DDX917514 DNS917514:DNT917514 DXO917514:DXP917514 EHK917514:EHL917514 ERG917514:ERH917514 FBC917514:FBD917514 FKY917514:FKZ917514 FUU917514:FUV917514 GEQ917514:GER917514 GOM917514:GON917514 GYI917514:GYJ917514 HIE917514:HIF917514 HSA917514:HSB917514 IBW917514:IBX917514 ILS917514:ILT917514 IVO917514:IVP917514 JFK917514:JFL917514 JPG917514:JPH917514 JZC917514:JZD917514 KIY917514:KIZ917514 KSU917514:KSV917514 LCQ917514:LCR917514 LMM917514:LMN917514 LWI917514:LWJ917514 MGE917514:MGF917514 MQA917514:MQB917514 MZW917514:MZX917514 NJS917514:NJT917514 NTO917514:NTP917514 ODK917514:ODL917514 ONG917514:ONH917514 OXC917514:OXD917514 PGY917514:PGZ917514 PQU917514:PQV917514 QAQ917514:QAR917514 QKM917514:QKN917514 QUI917514:QUJ917514 REE917514:REF917514 ROA917514:ROB917514 RXW917514:RXX917514 SHS917514:SHT917514 SRO917514:SRP917514 TBK917514:TBL917514 TLG917514:TLH917514 TVC917514:TVD917514 UEY917514:UEZ917514 UOU917514:UOV917514 UYQ917514:UYR917514 VIM917514:VIN917514 VSI917514:VSJ917514 WCE917514:WCF917514 WMA917514:WMB917514 WVW917514:WVX917514 O983050:P983050 JK983050:JL983050 TG983050:TH983050 ADC983050:ADD983050 AMY983050:AMZ983050 AWU983050:AWV983050 BGQ983050:BGR983050 BQM983050:BQN983050 CAI983050:CAJ983050 CKE983050:CKF983050 CUA983050:CUB983050 DDW983050:DDX983050 DNS983050:DNT983050 DXO983050:DXP983050 EHK983050:EHL983050 ERG983050:ERH983050 FBC983050:FBD983050 FKY983050:FKZ983050 FUU983050:FUV983050 GEQ983050:GER983050 GOM983050:GON983050 GYI983050:GYJ983050 HIE983050:HIF983050 HSA983050:HSB983050 IBW983050:IBX983050 ILS983050:ILT983050 IVO983050:IVP983050 JFK983050:JFL983050 JPG983050:JPH983050 JZC983050:JZD983050 KIY983050:KIZ983050 KSU983050:KSV983050 LCQ983050:LCR983050 LMM983050:LMN983050 LWI983050:LWJ983050 MGE983050:MGF983050 MQA983050:MQB983050 MZW983050:MZX983050 NJS983050:NJT983050 NTO983050:NTP983050 ODK983050:ODL983050 ONG983050:ONH983050 OXC983050:OXD983050 PGY983050:PGZ983050 PQU983050:PQV983050 QAQ983050:QAR983050 QKM983050:QKN983050 QUI983050:QUJ983050 REE983050:REF983050 ROA983050:ROB983050 RXW983050:RXX983050 SHS983050:SHT983050 SRO983050:SRP983050 TBK983050:TBL983050 TLG983050:TLH983050 TVC983050:TVD983050 UEY983050:UEZ983050 UOU983050:UOV983050 UYQ983050:UYR983050 VIM983050:VIN983050 VSI983050:VSJ983050 WCE983050:WCF983050 WMA983050:WMB983050 WVW983050:WVX983050" xr:uid="{00000000-0002-0000-0B00-000003000000}">
      <formula1>$C$190:$C$196</formula1>
    </dataValidation>
  </dataValidations>
  <printOptions horizontalCentered="1"/>
  <pageMargins left="0.15748031496062992" right="0.15748031496062992" top="0.51181102362204722" bottom="0.27559055118110237" header="0.15748031496062992" footer="0.19685039370078741"/>
  <pageSetup paperSize="9" scale="79" orientation="portrait" r:id="rId1"/>
  <headerFooter>
    <oddHeader>&amp;L&amp;G&amp;C&amp;"Arial Cyr,полужирный"&amp;12ТУРНИР ПО ВИДУ СПОРТА
"ТЕННИС" (0130002611Я)</oddHeader>
  </headerFooter>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16385" r:id="rId5" name="Label 1">
              <controlPr defaultSize="0" print="0" autoFill="0" autoLine="0" autoPict="0">
                <anchor moveWithCells="1" sizeWithCells="1">
                  <from>
                    <xdr:col>7</xdr:col>
                    <xdr:colOff>279400</xdr:colOff>
                    <xdr:row>0</xdr:row>
                    <xdr:rowOff>0</xdr:rowOff>
                  </from>
                  <to>
                    <xdr:col>8</xdr:col>
                    <xdr:colOff>76200</xdr:colOff>
                    <xdr:row>0</xdr:row>
                    <xdr:rowOff>171450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99CC"/>
    <pageSetUpPr fitToPage="1"/>
  </sheetPr>
  <dimension ref="A1:AE204"/>
  <sheetViews>
    <sheetView showGridLines="0" zoomScale="85" zoomScaleNormal="85" workbookViewId="0">
      <pane ySplit="8" topLeftCell="A27" activePane="bottomLeft" state="frozen"/>
      <selection activeCell="N32" sqref="N32"/>
      <selection pane="bottomLeft" activeCell="N32" sqref="N32"/>
    </sheetView>
  </sheetViews>
  <sheetFormatPr defaultRowHeight="12" customHeight="1" x14ac:dyDescent="0.25"/>
  <cols>
    <col min="1" max="1" width="4" style="14" customWidth="1"/>
    <col min="2" max="2" width="6.26953125" style="14" customWidth="1"/>
    <col min="3" max="3" width="7.81640625" style="14" customWidth="1"/>
    <col min="4" max="4" width="18" style="14" customWidth="1"/>
    <col min="5" max="5" width="8" style="14" customWidth="1"/>
    <col min="6" max="6" width="15.26953125" style="104" customWidth="1"/>
    <col min="7" max="7" width="11.7265625" style="57" customWidth="1"/>
    <col min="8" max="10" width="11.7265625" style="14" customWidth="1"/>
    <col min="11" max="11" width="10" style="14" customWidth="1"/>
    <col min="12" max="13" width="11.7265625" style="14" customWidth="1"/>
    <col min="14" max="14" width="10" style="14" customWidth="1"/>
    <col min="15" max="15" width="9.1796875" style="14"/>
    <col min="16" max="19" width="9.1796875" style="14" hidden="1" customWidth="1"/>
    <col min="20" max="21" width="0" style="14" hidden="1" customWidth="1"/>
    <col min="22" max="22" width="39.54296875" style="14" hidden="1" customWidth="1"/>
    <col min="23" max="23" width="9.1796875" style="14" hidden="1" customWidth="1"/>
    <col min="24" max="25" width="0" style="14" hidden="1" customWidth="1"/>
    <col min="26" max="256" width="9.1796875" style="14"/>
    <col min="257" max="257" width="4" style="14" customWidth="1"/>
    <col min="258" max="258" width="6.26953125" style="14" customWidth="1"/>
    <col min="259" max="259" width="7.81640625" style="14" customWidth="1"/>
    <col min="260" max="260" width="18" style="14" customWidth="1"/>
    <col min="261" max="261" width="8" style="14" customWidth="1"/>
    <col min="262" max="262" width="15.26953125" style="14" customWidth="1"/>
    <col min="263" max="266" width="11.7265625" style="14" customWidth="1"/>
    <col min="267" max="267" width="10" style="14" customWidth="1"/>
    <col min="268" max="269" width="11.7265625" style="14" customWidth="1"/>
    <col min="270" max="270" width="10" style="14" customWidth="1"/>
    <col min="271" max="512" width="9.1796875" style="14"/>
    <col min="513" max="513" width="4" style="14" customWidth="1"/>
    <col min="514" max="514" width="6.26953125" style="14" customWidth="1"/>
    <col min="515" max="515" width="7.81640625" style="14" customWidth="1"/>
    <col min="516" max="516" width="18" style="14" customWidth="1"/>
    <col min="517" max="517" width="8" style="14" customWidth="1"/>
    <col min="518" max="518" width="15.26953125" style="14" customWidth="1"/>
    <col min="519" max="522" width="11.7265625" style="14" customWidth="1"/>
    <col min="523" max="523" width="10" style="14" customWidth="1"/>
    <col min="524" max="525" width="11.7265625" style="14" customWidth="1"/>
    <col min="526" max="526" width="10" style="14" customWidth="1"/>
    <col min="527" max="768" width="9.1796875" style="14"/>
    <col min="769" max="769" width="4" style="14" customWidth="1"/>
    <col min="770" max="770" width="6.26953125" style="14" customWidth="1"/>
    <col min="771" max="771" width="7.81640625" style="14" customWidth="1"/>
    <col min="772" max="772" width="18" style="14" customWidth="1"/>
    <col min="773" max="773" width="8" style="14" customWidth="1"/>
    <col min="774" max="774" width="15.26953125" style="14" customWidth="1"/>
    <col min="775" max="778" width="11.7265625" style="14" customWidth="1"/>
    <col min="779" max="779" width="10" style="14" customWidth="1"/>
    <col min="780" max="781" width="11.7265625" style="14" customWidth="1"/>
    <col min="782" max="782" width="10" style="14" customWidth="1"/>
    <col min="783" max="1024" width="9.1796875" style="14"/>
    <col min="1025" max="1025" width="4" style="14" customWidth="1"/>
    <col min="1026" max="1026" width="6.26953125" style="14" customWidth="1"/>
    <col min="1027" max="1027" width="7.81640625" style="14" customWidth="1"/>
    <col min="1028" max="1028" width="18" style="14" customWidth="1"/>
    <col min="1029" max="1029" width="8" style="14" customWidth="1"/>
    <col min="1030" max="1030" width="15.26953125" style="14" customWidth="1"/>
    <col min="1031" max="1034" width="11.7265625" style="14" customWidth="1"/>
    <col min="1035" max="1035" width="10" style="14" customWidth="1"/>
    <col min="1036" max="1037" width="11.7265625" style="14" customWidth="1"/>
    <col min="1038" max="1038" width="10" style="14" customWidth="1"/>
    <col min="1039" max="1280" width="9.1796875" style="14"/>
    <col min="1281" max="1281" width="4" style="14" customWidth="1"/>
    <col min="1282" max="1282" width="6.26953125" style="14" customWidth="1"/>
    <col min="1283" max="1283" width="7.81640625" style="14" customWidth="1"/>
    <col min="1284" max="1284" width="18" style="14" customWidth="1"/>
    <col min="1285" max="1285" width="8" style="14" customWidth="1"/>
    <col min="1286" max="1286" width="15.26953125" style="14" customWidth="1"/>
    <col min="1287" max="1290" width="11.7265625" style="14" customWidth="1"/>
    <col min="1291" max="1291" width="10" style="14" customWidth="1"/>
    <col min="1292" max="1293" width="11.7265625" style="14" customWidth="1"/>
    <col min="1294" max="1294" width="10" style="14" customWidth="1"/>
    <col min="1295" max="1536" width="9.1796875" style="14"/>
    <col min="1537" max="1537" width="4" style="14" customWidth="1"/>
    <col min="1538" max="1538" width="6.26953125" style="14" customWidth="1"/>
    <col min="1539" max="1539" width="7.81640625" style="14" customWidth="1"/>
    <col min="1540" max="1540" width="18" style="14" customWidth="1"/>
    <col min="1541" max="1541" width="8" style="14" customWidth="1"/>
    <col min="1542" max="1542" width="15.26953125" style="14" customWidth="1"/>
    <col min="1543" max="1546" width="11.7265625" style="14" customWidth="1"/>
    <col min="1547" max="1547" width="10" style="14" customWidth="1"/>
    <col min="1548" max="1549" width="11.7265625" style="14" customWidth="1"/>
    <col min="1550" max="1550" width="10" style="14" customWidth="1"/>
    <col min="1551" max="1792" width="9.1796875" style="14"/>
    <col min="1793" max="1793" width="4" style="14" customWidth="1"/>
    <col min="1794" max="1794" width="6.26953125" style="14" customWidth="1"/>
    <col min="1795" max="1795" width="7.81640625" style="14" customWidth="1"/>
    <col min="1796" max="1796" width="18" style="14" customWidth="1"/>
    <col min="1797" max="1797" width="8" style="14" customWidth="1"/>
    <col min="1798" max="1798" width="15.26953125" style="14" customWidth="1"/>
    <col min="1799" max="1802" width="11.7265625" style="14" customWidth="1"/>
    <col min="1803" max="1803" width="10" style="14" customWidth="1"/>
    <col min="1804" max="1805" width="11.7265625" style="14" customWidth="1"/>
    <col min="1806" max="1806" width="10" style="14" customWidth="1"/>
    <col min="1807" max="2048" width="9.1796875" style="14"/>
    <col min="2049" max="2049" width="4" style="14" customWidth="1"/>
    <col min="2050" max="2050" width="6.26953125" style="14" customWidth="1"/>
    <col min="2051" max="2051" width="7.81640625" style="14" customWidth="1"/>
    <col min="2052" max="2052" width="18" style="14" customWidth="1"/>
    <col min="2053" max="2053" width="8" style="14" customWidth="1"/>
    <col min="2054" max="2054" width="15.26953125" style="14" customWidth="1"/>
    <col min="2055" max="2058" width="11.7265625" style="14" customWidth="1"/>
    <col min="2059" max="2059" width="10" style="14" customWidth="1"/>
    <col min="2060" max="2061" width="11.7265625" style="14" customWidth="1"/>
    <col min="2062" max="2062" width="10" style="14" customWidth="1"/>
    <col min="2063" max="2304" width="9.1796875" style="14"/>
    <col min="2305" max="2305" width="4" style="14" customWidth="1"/>
    <col min="2306" max="2306" width="6.26953125" style="14" customWidth="1"/>
    <col min="2307" max="2307" width="7.81640625" style="14" customWidth="1"/>
    <col min="2308" max="2308" width="18" style="14" customWidth="1"/>
    <col min="2309" max="2309" width="8" style="14" customWidth="1"/>
    <col min="2310" max="2310" width="15.26953125" style="14" customWidth="1"/>
    <col min="2311" max="2314" width="11.7265625" style="14" customWidth="1"/>
    <col min="2315" max="2315" width="10" style="14" customWidth="1"/>
    <col min="2316" max="2317" width="11.7265625" style="14" customWidth="1"/>
    <col min="2318" max="2318" width="10" style="14" customWidth="1"/>
    <col min="2319" max="2560" width="9.1796875" style="14"/>
    <col min="2561" max="2561" width="4" style="14" customWidth="1"/>
    <col min="2562" max="2562" width="6.26953125" style="14" customWidth="1"/>
    <col min="2563" max="2563" width="7.81640625" style="14" customWidth="1"/>
    <col min="2564" max="2564" width="18" style="14" customWidth="1"/>
    <col min="2565" max="2565" width="8" style="14" customWidth="1"/>
    <col min="2566" max="2566" width="15.26953125" style="14" customWidth="1"/>
    <col min="2567" max="2570" width="11.7265625" style="14" customWidth="1"/>
    <col min="2571" max="2571" width="10" style="14" customWidth="1"/>
    <col min="2572" max="2573" width="11.7265625" style="14" customWidth="1"/>
    <col min="2574" max="2574" width="10" style="14" customWidth="1"/>
    <col min="2575" max="2816" width="9.1796875" style="14"/>
    <col min="2817" max="2817" width="4" style="14" customWidth="1"/>
    <col min="2818" max="2818" width="6.26953125" style="14" customWidth="1"/>
    <col min="2819" max="2819" width="7.81640625" style="14" customWidth="1"/>
    <col min="2820" max="2820" width="18" style="14" customWidth="1"/>
    <col min="2821" max="2821" width="8" style="14" customWidth="1"/>
    <col min="2822" max="2822" width="15.26953125" style="14" customWidth="1"/>
    <col min="2823" max="2826" width="11.7265625" style="14" customWidth="1"/>
    <col min="2827" max="2827" width="10" style="14" customWidth="1"/>
    <col min="2828" max="2829" width="11.7265625" style="14" customWidth="1"/>
    <col min="2830" max="2830" width="10" style="14" customWidth="1"/>
    <col min="2831" max="3072" width="9.1796875" style="14"/>
    <col min="3073" max="3073" width="4" style="14" customWidth="1"/>
    <col min="3074" max="3074" width="6.26953125" style="14" customWidth="1"/>
    <col min="3075" max="3075" width="7.81640625" style="14" customWidth="1"/>
    <col min="3076" max="3076" width="18" style="14" customWidth="1"/>
    <col min="3077" max="3077" width="8" style="14" customWidth="1"/>
    <col min="3078" max="3078" width="15.26953125" style="14" customWidth="1"/>
    <col min="3079" max="3082" width="11.7265625" style="14" customWidth="1"/>
    <col min="3083" max="3083" width="10" style="14" customWidth="1"/>
    <col min="3084" max="3085" width="11.7265625" style="14" customWidth="1"/>
    <col min="3086" max="3086" width="10" style="14" customWidth="1"/>
    <col min="3087" max="3328" width="9.1796875" style="14"/>
    <col min="3329" max="3329" width="4" style="14" customWidth="1"/>
    <col min="3330" max="3330" width="6.26953125" style="14" customWidth="1"/>
    <col min="3331" max="3331" width="7.81640625" style="14" customWidth="1"/>
    <col min="3332" max="3332" width="18" style="14" customWidth="1"/>
    <col min="3333" max="3333" width="8" style="14" customWidth="1"/>
    <col min="3334" max="3334" width="15.26953125" style="14" customWidth="1"/>
    <col min="3335" max="3338" width="11.7265625" style="14" customWidth="1"/>
    <col min="3339" max="3339" width="10" style="14" customWidth="1"/>
    <col min="3340" max="3341" width="11.7265625" style="14" customWidth="1"/>
    <col min="3342" max="3342" width="10" style="14" customWidth="1"/>
    <col min="3343" max="3584" width="9.1796875" style="14"/>
    <col min="3585" max="3585" width="4" style="14" customWidth="1"/>
    <col min="3586" max="3586" width="6.26953125" style="14" customWidth="1"/>
    <col min="3587" max="3587" width="7.81640625" style="14" customWidth="1"/>
    <col min="3588" max="3588" width="18" style="14" customWidth="1"/>
    <col min="3589" max="3589" width="8" style="14" customWidth="1"/>
    <col min="3590" max="3590" width="15.26953125" style="14" customWidth="1"/>
    <col min="3591" max="3594" width="11.7265625" style="14" customWidth="1"/>
    <col min="3595" max="3595" width="10" style="14" customWidth="1"/>
    <col min="3596" max="3597" width="11.7265625" style="14" customWidth="1"/>
    <col min="3598" max="3598" width="10" style="14" customWidth="1"/>
    <col min="3599" max="3840" width="9.1796875" style="14"/>
    <col min="3841" max="3841" width="4" style="14" customWidth="1"/>
    <col min="3842" max="3842" width="6.26953125" style="14" customWidth="1"/>
    <col min="3843" max="3843" width="7.81640625" style="14" customWidth="1"/>
    <col min="3844" max="3844" width="18" style="14" customWidth="1"/>
    <col min="3845" max="3845" width="8" style="14" customWidth="1"/>
    <col min="3846" max="3846" width="15.26953125" style="14" customWidth="1"/>
    <col min="3847" max="3850" width="11.7265625" style="14" customWidth="1"/>
    <col min="3851" max="3851" width="10" style="14" customWidth="1"/>
    <col min="3852" max="3853" width="11.7265625" style="14" customWidth="1"/>
    <col min="3854" max="3854" width="10" style="14" customWidth="1"/>
    <col min="3855" max="4096" width="9.1796875" style="14"/>
    <col min="4097" max="4097" width="4" style="14" customWidth="1"/>
    <col min="4098" max="4098" width="6.26953125" style="14" customWidth="1"/>
    <col min="4099" max="4099" width="7.81640625" style="14" customWidth="1"/>
    <col min="4100" max="4100" width="18" style="14" customWidth="1"/>
    <col min="4101" max="4101" width="8" style="14" customWidth="1"/>
    <col min="4102" max="4102" width="15.26953125" style="14" customWidth="1"/>
    <col min="4103" max="4106" width="11.7265625" style="14" customWidth="1"/>
    <col min="4107" max="4107" width="10" style="14" customWidth="1"/>
    <col min="4108" max="4109" width="11.7265625" style="14" customWidth="1"/>
    <col min="4110" max="4110" width="10" style="14" customWidth="1"/>
    <col min="4111" max="4352" width="9.1796875" style="14"/>
    <col min="4353" max="4353" width="4" style="14" customWidth="1"/>
    <col min="4354" max="4354" width="6.26953125" style="14" customWidth="1"/>
    <col min="4355" max="4355" width="7.81640625" style="14" customWidth="1"/>
    <col min="4356" max="4356" width="18" style="14" customWidth="1"/>
    <col min="4357" max="4357" width="8" style="14" customWidth="1"/>
    <col min="4358" max="4358" width="15.26953125" style="14" customWidth="1"/>
    <col min="4359" max="4362" width="11.7265625" style="14" customWidth="1"/>
    <col min="4363" max="4363" width="10" style="14" customWidth="1"/>
    <col min="4364" max="4365" width="11.7265625" style="14" customWidth="1"/>
    <col min="4366" max="4366" width="10" style="14" customWidth="1"/>
    <col min="4367" max="4608" width="9.1796875" style="14"/>
    <col min="4609" max="4609" width="4" style="14" customWidth="1"/>
    <col min="4610" max="4610" width="6.26953125" style="14" customWidth="1"/>
    <col min="4611" max="4611" width="7.81640625" style="14" customWidth="1"/>
    <col min="4612" max="4612" width="18" style="14" customWidth="1"/>
    <col min="4613" max="4613" width="8" style="14" customWidth="1"/>
    <col min="4614" max="4614" width="15.26953125" style="14" customWidth="1"/>
    <col min="4615" max="4618" width="11.7265625" style="14" customWidth="1"/>
    <col min="4619" max="4619" width="10" style="14" customWidth="1"/>
    <col min="4620" max="4621" width="11.7265625" style="14" customWidth="1"/>
    <col min="4622" max="4622" width="10" style="14" customWidth="1"/>
    <col min="4623" max="4864" width="9.1796875" style="14"/>
    <col min="4865" max="4865" width="4" style="14" customWidth="1"/>
    <col min="4866" max="4866" width="6.26953125" style="14" customWidth="1"/>
    <col min="4867" max="4867" width="7.81640625" style="14" customWidth="1"/>
    <col min="4868" max="4868" width="18" style="14" customWidth="1"/>
    <col min="4869" max="4869" width="8" style="14" customWidth="1"/>
    <col min="4870" max="4870" width="15.26953125" style="14" customWidth="1"/>
    <col min="4871" max="4874" width="11.7265625" style="14" customWidth="1"/>
    <col min="4875" max="4875" width="10" style="14" customWidth="1"/>
    <col min="4876" max="4877" width="11.7265625" style="14" customWidth="1"/>
    <col min="4878" max="4878" width="10" style="14" customWidth="1"/>
    <col min="4879" max="5120" width="9.1796875" style="14"/>
    <col min="5121" max="5121" width="4" style="14" customWidth="1"/>
    <col min="5122" max="5122" width="6.26953125" style="14" customWidth="1"/>
    <col min="5123" max="5123" width="7.81640625" style="14" customWidth="1"/>
    <col min="5124" max="5124" width="18" style="14" customWidth="1"/>
    <col min="5125" max="5125" width="8" style="14" customWidth="1"/>
    <col min="5126" max="5126" width="15.26953125" style="14" customWidth="1"/>
    <col min="5127" max="5130" width="11.7265625" style="14" customWidth="1"/>
    <col min="5131" max="5131" width="10" style="14" customWidth="1"/>
    <col min="5132" max="5133" width="11.7265625" style="14" customWidth="1"/>
    <col min="5134" max="5134" width="10" style="14" customWidth="1"/>
    <col min="5135" max="5376" width="9.1796875" style="14"/>
    <col min="5377" max="5377" width="4" style="14" customWidth="1"/>
    <col min="5378" max="5378" width="6.26953125" style="14" customWidth="1"/>
    <col min="5379" max="5379" width="7.81640625" style="14" customWidth="1"/>
    <col min="5380" max="5380" width="18" style="14" customWidth="1"/>
    <col min="5381" max="5381" width="8" style="14" customWidth="1"/>
    <col min="5382" max="5382" width="15.26953125" style="14" customWidth="1"/>
    <col min="5383" max="5386" width="11.7265625" style="14" customWidth="1"/>
    <col min="5387" max="5387" width="10" style="14" customWidth="1"/>
    <col min="5388" max="5389" width="11.7265625" style="14" customWidth="1"/>
    <col min="5390" max="5390" width="10" style="14" customWidth="1"/>
    <col min="5391" max="5632" width="9.1796875" style="14"/>
    <col min="5633" max="5633" width="4" style="14" customWidth="1"/>
    <col min="5634" max="5634" width="6.26953125" style="14" customWidth="1"/>
    <col min="5635" max="5635" width="7.81640625" style="14" customWidth="1"/>
    <col min="5636" max="5636" width="18" style="14" customWidth="1"/>
    <col min="5637" max="5637" width="8" style="14" customWidth="1"/>
    <col min="5638" max="5638" width="15.26953125" style="14" customWidth="1"/>
    <col min="5639" max="5642" width="11.7265625" style="14" customWidth="1"/>
    <col min="5643" max="5643" width="10" style="14" customWidth="1"/>
    <col min="5644" max="5645" width="11.7265625" style="14" customWidth="1"/>
    <col min="5646" max="5646" width="10" style="14" customWidth="1"/>
    <col min="5647" max="5888" width="9.1796875" style="14"/>
    <col min="5889" max="5889" width="4" style="14" customWidth="1"/>
    <col min="5890" max="5890" width="6.26953125" style="14" customWidth="1"/>
    <col min="5891" max="5891" width="7.81640625" style="14" customWidth="1"/>
    <col min="5892" max="5892" width="18" style="14" customWidth="1"/>
    <col min="5893" max="5893" width="8" style="14" customWidth="1"/>
    <col min="5894" max="5894" width="15.26953125" style="14" customWidth="1"/>
    <col min="5895" max="5898" width="11.7265625" style="14" customWidth="1"/>
    <col min="5899" max="5899" width="10" style="14" customWidth="1"/>
    <col min="5900" max="5901" width="11.7265625" style="14" customWidth="1"/>
    <col min="5902" max="5902" width="10" style="14" customWidth="1"/>
    <col min="5903" max="6144" width="9.1796875" style="14"/>
    <col min="6145" max="6145" width="4" style="14" customWidth="1"/>
    <col min="6146" max="6146" width="6.26953125" style="14" customWidth="1"/>
    <col min="6147" max="6147" width="7.81640625" style="14" customWidth="1"/>
    <col min="6148" max="6148" width="18" style="14" customWidth="1"/>
    <col min="6149" max="6149" width="8" style="14" customWidth="1"/>
    <col min="6150" max="6150" width="15.26953125" style="14" customWidth="1"/>
    <col min="6151" max="6154" width="11.7265625" style="14" customWidth="1"/>
    <col min="6155" max="6155" width="10" style="14" customWidth="1"/>
    <col min="6156" max="6157" width="11.7265625" style="14" customWidth="1"/>
    <col min="6158" max="6158" width="10" style="14" customWidth="1"/>
    <col min="6159" max="6400" width="9.1796875" style="14"/>
    <col min="6401" max="6401" width="4" style="14" customWidth="1"/>
    <col min="6402" max="6402" width="6.26953125" style="14" customWidth="1"/>
    <col min="6403" max="6403" width="7.81640625" style="14" customWidth="1"/>
    <col min="6404" max="6404" width="18" style="14" customWidth="1"/>
    <col min="6405" max="6405" width="8" style="14" customWidth="1"/>
    <col min="6406" max="6406" width="15.26953125" style="14" customWidth="1"/>
    <col min="6407" max="6410" width="11.7265625" style="14" customWidth="1"/>
    <col min="6411" max="6411" width="10" style="14" customWidth="1"/>
    <col min="6412" max="6413" width="11.7265625" style="14" customWidth="1"/>
    <col min="6414" max="6414" width="10" style="14" customWidth="1"/>
    <col min="6415" max="6656" width="9.1796875" style="14"/>
    <col min="6657" max="6657" width="4" style="14" customWidth="1"/>
    <col min="6658" max="6658" width="6.26953125" style="14" customWidth="1"/>
    <col min="6659" max="6659" width="7.81640625" style="14" customWidth="1"/>
    <col min="6660" max="6660" width="18" style="14" customWidth="1"/>
    <col min="6661" max="6661" width="8" style="14" customWidth="1"/>
    <col min="6662" max="6662" width="15.26953125" style="14" customWidth="1"/>
    <col min="6663" max="6666" width="11.7265625" style="14" customWidth="1"/>
    <col min="6667" max="6667" width="10" style="14" customWidth="1"/>
    <col min="6668" max="6669" width="11.7265625" style="14" customWidth="1"/>
    <col min="6670" max="6670" width="10" style="14" customWidth="1"/>
    <col min="6671" max="6912" width="9.1796875" style="14"/>
    <col min="6913" max="6913" width="4" style="14" customWidth="1"/>
    <col min="6914" max="6914" width="6.26953125" style="14" customWidth="1"/>
    <col min="6915" max="6915" width="7.81640625" style="14" customWidth="1"/>
    <col min="6916" max="6916" width="18" style="14" customWidth="1"/>
    <col min="6917" max="6917" width="8" style="14" customWidth="1"/>
    <col min="6918" max="6918" width="15.26953125" style="14" customWidth="1"/>
    <col min="6919" max="6922" width="11.7265625" style="14" customWidth="1"/>
    <col min="6923" max="6923" width="10" style="14" customWidth="1"/>
    <col min="6924" max="6925" width="11.7265625" style="14" customWidth="1"/>
    <col min="6926" max="6926" width="10" style="14" customWidth="1"/>
    <col min="6927" max="7168" width="9.1796875" style="14"/>
    <col min="7169" max="7169" width="4" style="14" customWidth="1"/>
    <col min="7170" max="7170" width="6.26953125" style="14" customWidth="1"/>
    <col min="7171" max="7171" width="7.81640625" style="14" customWidth="1"/>
    <col min="7172" max="7172" width="18" style="14" customWidth="1"/>
    <col min="7173" max="7173" width="8" style="14" customWidth="1"/>
    <col min="7174" max="7174" width="15.26953125" style="14" customWidth="1"/>
    <col min="7175" max="7178" width="11.7265625" style="14" customWidth="1"/>
    <col min="7179" max="7179" width="10" style="14" customWidth="1"/>
    <col min="7180" max="7181" width="11.7265625" style="14" customWidth="1"/>
    <col min="7182" max="7182" width="10" style="14" customWidth="1"/>
    <col min="7183" max="7424" width="9.1796875" style="14"/>
    <col min="7425" max="7425" width="4" style="14" customWidth="1"/>
    <col min="7426" max="7426" width="6.26953125" style="14" customWidth="1"/>
    <col min="7427" max="7427" width="7.81640625" style="14" customWidth="1"/>
    <col min="7428" max="7428" width="18" style="14" customWidth="1"/>
    <col min="7429" max="7429" width="8" style="14" customWidth="1"/>
    <col min="7430" max="7430" width="15.26953125" style="14" customWidth="1"/>
    <col min="7431" max="7434" width="11.7265625" style="14" customWidth="1"/>
    <col min="7435" max="7435" width="10" style="14" customWidth="1"/>
    <col min="7436" max="7437" width="11.7265625" style="14" customWidth="1"/>
    <col min="7438" max="7438" width="10" style="14" customWidth="1"/>
    <col min="7439" max="7680" width="9.1796875" style="14"/>
    <col min="7681" max="7681" width="4" style="14" customWidth="1"/>
    <col min="7682" max="7682" width="6.26953125" style="14" customWidth="1"/>
    <col min="7683" max="7683" width="7.81640625" style="14" customWidth="1"/>
    <col min="7684" max="7684" width="18" style="14" customWidth="1"/>
    <col min="7685" max="7685" width="8" style="14" customWidth="1"/>
    <col min="7686" max="7686" width="15.26953125" style="14" customWidth="1"/>
    <col min="7687" max="7690" width="11.7265625" style="14" customWidth="1"/>
    <col min="7691" max="7691" width="10" style="14" customWidth="1"/>
    <col min="7692" max="7693" width="11.7265625" style="14" customWidth="1"/>
    <col min="7694" max="7694" width="10" style="14" customWidth="1"/>
    <col min="7695" max="7936" width="9.1796875" style="14"/>
    <col min="7937" max="7937" width="4" style="14" customWidth="1"/>
    <col min="7938" max="7938" width="6.26953125" style="14" customWidth="1"/>
    <col min="7939" max="7939" width="7.81640625" style="14" customWidth="1"/>
    <col min="7940" max="7940" width="18" style="14" customWidth="1"/>
    <col min="7941" max="7941" width="8" style="14" customWidth="1"/>
    <col min="7942" max="7942" width="15.26953125" style="14" customWidth="1"/>
    <col min="7943" max="7946" width="11.7265625" style="14" customWidth="1"/>
    <col min="7947" max="7947" width="10" style="14" customWidth="1"/>
    <col min="7948" max="7949" width="11.7265625" style="14" customWidth="1"/>
    <col min="7950" max="7950" width="10" style="14" customWidth="1"/>
    <col min="7951" max="8192" width="9.1796875" style="14"/>
    <col min="8193" max="8193" width="4" style="14" customWidth="1"/>
    <col min="8194" max="8194" width="6.26953125" style="14" customWidth="1"/>
    <col min="8195" max="8195" width="7.81640625" style="14" customWidth="1"/>
    <col min="8196" max="8196" width="18" style="14" customWidth="1"/>
    <col min="8197" max="8197" width="8" style="14" customWidth="1"/>
    <col min="8198" max="8198" width="15.26953125" style="14" customWidth="1"/>
    <col min="8199" max="8202" width="11.7265625" style="14" customWidth="1"/>
    <col min="8203" max="8203" width="10" style="14" customWidth="1"/>
    <col min="8204" max="8205" width="11.7265625" style="14" customWidth="1"/>
    <col min="8206" max="8206" width="10" style="14" customWidth="1"/>
    <col min="8207" max="8448" width="9.1796875" style="14"/>
    <col min="8449" max="8449" width="4" style="14" customWidth="1"/>
    <col min="8450" max="8450" width="6.26953125" style="14" customWidth="1"/>
    <col min="8451" max="8451" width="7.81640625" style="14" customWidth="1"/>
    <col min="8452" max="8452" width="18" style="14" customWidth="1"/>
    <col min="8453" max="8453" width="8" style="14" customWidth="1"/>
    <col min="8454" max="8454" width="15.26953125" style="14" customWidth="1"/>
    <col min="8455" max="8458" width="11.7265625" style="14" customWidth="1"/>
    <col min="8459" max="8459" width="10" style="14" customWidth="1"/>
    <col min="8460" max="8461" width="11.7265625" style="14" customWidth="1"/>
    <col min="8462" max="8462" width="10" style="14" customWidth="1"/>
    <col min="8463" max="8704" width="9.1796875" style="14"/>
    <col min="8705" max="8705" width="4" style="14" customWidth="1"/>
    <col min="8706" max="8706" width="6.26953125" style="14" customWidth="1"/>
    <col min="8707" max="8707" width="7.81640625" style="14" customWidth="1"/>
    <col min="8708" max="8708" width="18" style="14" customWidth="1"/>
    <col min="8709" max="8709" width="8" style="14" customWidth="1"/>
    <col min="8710" max="8710" width="15.26953125" style="14" customWidth="1"/>
    <col min="8711" max="8714" width="11.7265625" style="14" customWidth="1"/>
    <col min="8715" max="8715" width="10" style="14" customWidth="1"/>
    <col min="8716" max="8717" width="11.7265625" style="14" customWidth="1"/>
    <col min="8718" max="8718" width="10" style="14" customWidth="1"/>
    <col min="8719" max="8960" width="9.1796875" style="14"/>
    <col min="8961" max="8961" width="4" style="14" customWidth="1"/>
    <col min="8962" max="8962" width="6.26953125" style="14" customWidth="1"/>
    <col min="8963" max="8963" width="7.81640625" style="14" customWidth="1"/>
    <col min="8964" max="8964" width="18" style="14" customWidth="1"/>
    <col min="8965" max="8965" width="8" style="14" customWidth="1"/>
    <col min="8966" max="8966" width="15.26953125" style="14" customWidth="1"/>
    <col min="8967" max="8970" width="11.7265625" style="14" customWidth="1"/>
    <col min="8971" max="8971" width="10" style="14" customWidth="1"/>
    <col min="8972" max="8973" width="11.7265625" style="14" customWidth="1"/>
    <col min="8974" max="8974" width="10" style="14" customWidth="1"/>
    <col min="8975" max="9216" width="9.1796875" style="14"/>
    <col min="9217" max="9217" width="4" style="14" customWidth="1"/>
    <col min="9218" max="9218" width="6.26953125" style="14" customWidth="1"/>
    <col min="9219" max="9219" width="7.81640625" style="14" customWidth="1"/>
    <col min="9220" max="9220" width="18" style="14" customWidth="1"/>
    <col min="9221" max="9221" width="8" style="14" customWidth="1"/>
    <col min="9222" max="9222" width="15.26953125" style="14" customWidth="1"/>
    <col min="9223" max="9226" width="11.7265625" style="14" customWidth="1"/>
    <col min="9227" max="9227" width="10" style="14" customWidth="1"/>
    <col min="9228" max="9229" width="11.7265625" style="14" customWidth="1"/>
    <col min="9230" max="9230" width="10" style="14" customWidth="1"/>
    <col min="9231" max="9472" width="9.1796875" style="14"/>
    <col min="9473" max="9473" width="4" style="14" customWidth="1"/>
    <col min="9474" max="9474" width="6.26953125" style="14" customWidth="1"/>
    <col min="9475" max="9475" width="7.81640625" style="14" customWidth="1"/>
    <col min="9476" max="9476" width="18" style="14" customWidth="1"/>
    <col min="9477" max="9477" width="8" style="14" customWidth="1"/>
    <col min="9478" max="9478" width="15.26953125" style="14" customWidth="1"/>
    <col min="9479" max="9482" width="11.7265625" style="14" customWidth="1"/>
    <col min="9483" max="9483" width="10" style="14" customWidth="1"/>
    <col min="9484" max="9485" width="11.7265625" style="14" customWidth="1"/>
    <col min="9486" max="9486" width="10" style="14" customWidth="1"/>
    <col min="9487" max="9728" width="9.1796875" style="14"/>
    <col min="9729" max="9729" width="4" style="14" customWidth="1"/>
    <col min="9730" max="9730" width="6.26953125" style="14" customWidth="1"/>
    <col min="9731" max="9731" width="7.81640625" style="14" customWidth="1"/>
    <col min="9732" max="9732" width="18" style="14" customWidth="1"/>
    <col min="9733" max="9733" width="8" style="14" customWidth="1"/>
    <col min="9734" max="9734" width="15.26953125" style="14" customWidth="1"/>
    <col min="9735" max="9738" width="11.7265625" style="14" customWidth="1"/>
    <col min="9739" max="9739" width="10" style="14" customWidth="1"/>
    <col min="9740" max="9741" width="11.7265625" style="14" customWidth="1"/>
    <col min="9742" max="9742" width="10" style="14" customWidth="1"/>
    <col min="9743" max="9984" width="9.1796875" style="14"/>
    <col min="9985" max="9985" width="4" style="14" customWidth="1"/>
    <col min="9986" max="9986" width="6.26953125" style="14" customWidth="1"/>
    <col min="9987" max="9987" width="7.81640625" style="14" customWidth="1"/>
    <col min="9988" max="9988" width="18" style="14" customWidth="1"/>
    <col min="9989" max="9989" width="8" style="14" customWidth="1"/>
    <col min="9990" max="9990" width="15.26953125" style="14" customWidth="1"/>
    <col min="9991" max="9994" width="11.7265625" style="14" customWidth="1"/>
    <col min="9995" max="9995" width="10" style="14" customWidth="1"/>
    <col min="9996" max="9997" width="11.7265625" style="14" customWidth="1"/>
    <col min="9998" max="9998" width="10" style="14" customWidth="1"/>
    <col min="9999" max="10240" width="9.1796875" style="14"/>
    <col min="10241" max="10241" width="4" style="14" customWidth="1"/>
    <col min="10242" max="10242" width="6.26953125" style="14" customWidth="1"/>
    <col min="10243" max="10243" width="7.81640625" style="14" customWidth="1"/>
    <col min="10244" max="10244" width="18" style="14" customWidth="1"/>
    <col min="10245" max="10245" width="8" style="14" customWidth="1"/>
    <col min="10246" max="10246" width="15.26953125" style="14" customWidth="1"/>
    <col min="10247" max="10250" width="11.7265625" style="14" customWidth="1"/>
    <col min="10251" max="10251" width="10" style="14" customWidth="1"/>
    <col min="10252" max="10253" width="11.7265625" style="14" customWidth="1"/>
    <col min="10254" max="10254" width="10" style="14" customWidth="1"/>
    <col min="10255" max="10496" width="9.1796875" style="14"/>
    <col min="10497" max="10497" width="4" style="14" customWidth="1"/>
    <col min="10498" max="10498" width="6.26953125" style="14" customWidth="1"/>
    <col min="10499" max="10499" width="7.81640625" style="14" customWidth="1"/>
    <col min="10500" max="10500" width="18" style="14" customWidth="1"/>
    <col min="10501" max="10501" width="8" style="14" customWidth="1"/>
    <col min="10502" max="10502" width="15.26953125" style="14" customWidth="1"/>
    <col min="10503" max="10506" width="11.7265625" style="14" customWidth="1"/>
    <col min="10507" max="10507" width="10" style="14" customWidth="1"/>
    <col min="10508" max="10509" width="11.7265625" style="14" customWidth="1"/>
    <col min="10510" max="10510" width="10" style="14" customWidth="1"/>
    <col min="10511" max="10752" width="9.1796875" style="14"/>
    <col min="10753" max="10753" width="4" style="14" customWidth="1"/>
    <col min="10754" max="10754" width="6.26953125" style="14" customWidth="1"/>
    <col min="10755" max="10755" width="7.81640625" style="14" customWidth="1"/>
    <col min="10756" max="10756" width="18" style="14" customWidth="1"/>
    <col min="10757" max="10757" width="8" style="14" customWidth="1"/>
    <col min="10758" max="10758" width="15.26953125" style="14" customWidth="1"/>
    <col min="10759" max="10762" width="11.7265625" style="14" customWidth="1"/>
    <col min="10763" max="10763" width="10" style="14" customWidth="1"/>
    <col min="10764" max="10765" width="11.7265625" style="14" customWidth="1"/>
    <col min="10766" max="10766" width="10" style="14" customWidth="1"/>
    <col min="10767" max="11008" width="9.1796875" style="14"/>
    <col min="11009" max="11009" width="4" style="14" customWidth="1"/>
    <col min="11010" max="11010" width="6.26953125" style="14" customWidth="1"/>
    <col min="11011" max="11011" width="7.81640625" style="14" customWidth="1"/>
    <col min="11012" max="11012" width="18" style="14" customWidth="1"/>
    <col min="11013" max="11013" width="8" style="14" customWidth="1"/>
    <col min="11014" max="11014" width="15.26953125" style="14" customWidth="1"/>
    <col min="11015" max="11018" width="11.7265625" style="14" customWidth="1"/>
    <col min="11019" max="11019" width="10" style="14" customWidth="1"/>
    <col min="11020" max="11021" width="11.7265625" style="14" customWidth="1"/>
    <col min="11022" max="11022" width="10" style="14" customWidth="1"/>
    <col min="11023" max="11264" width="9.1796875" style="14"/>
    <col min="11265" max="11265" width="4" style="14" customWidth="1"/>
    <col min="11266" max="11266" width="6.26953125" style="14" customWidth="1"/>
    <col min="11267" max="11267" width="7.81640625" style="14" customWidth="1"/>
    <col min="11268" max="11268" width="18" style="14" customWidth="1"/>
    <col min="11269" max="11269" width="8" style="14" customWidth="1"/>
    <col min="11270" max="11270" width="15.26953125" style="14" customWidth="1"/>
    <col min="11271" max="11274" width="11.7265625" style="14" customWidth="1"/>
    <col min="11275" max="11275" width="10" style="14" customWidth="1"/>
    <col min="11276" max="11277" width="11.7265625" style="14" customWidth="1"/>
    <col min="11278" max="11278" width="10" style="14" customWidth="1"/>
    <col min="11279" max="11520" width="9.1796875" style="14"/>
    <col min="11521" max="11521" width="4" style="14" customWidth="1"/>
    <col min="11522" max="11522" width="6.26953125" style="14" customWidth="1"/>
    <col min="11523" max="11523" width="7.81640625" style="14" customWidth="1"/>
    <col min="11524" max="11524" width="18" style="14" customWidth="1"/>
    <col min="11525" max="11525" width="8" style="14" customWidth="1"/>
    <col min="11526" max="11526" width="15.26953125" style="14" customWidth="1"/>
    <col min="11527" max="11530" width="11.7265625" style="14" customWidth="1"/>
    <col min="11531" max="11531" width="10" style="14" customWidth="1"/>
    <col min="11532" max="11533" width="11.7265625" style="14" customWidth="1"/>
    <col min="11534" max="11534" width="10" style="14" customWidth="1"/>
    <col min="11535" max="11776" width="9.1796875" style="14"/>
    <col min="11777" max="11777" width="4" style="14" customWidth="1"/>
    <col min="11778" max="11778" width="6.26953125" style="14" customWidth="1"/>
    <col min="11779" max="11779" width="7.81640625" style="14" customWidth="1"/>
    <col min="11780" max="11780" width="18" style="14" customWidth="1"/>
    <col min="11781" max="11781" width="8" style="14" customWidth="1"/>
    <col min="11782" max="11782" width="15.26953125" style="14" customWidth="1"/>
    <col min="11783" max="11786" width="11.7265625" style="14" customWidth="1"/>
    <col min="11787" max="11787" width="10" style="14" customWidth="1"/>
    <col min="11788" max="11789" width="11.7265625" style="14" customWidth="1"/>
    <col min="11790" max="11790" width="10" style="14" customWidth="1"/>
    <col min="11791" max="12032" width="9.1796875" style="14"/>
    <col min="12033" max="12033" width="4" style="14" customWidth="1"/>
    <col min="12034" max="12034" width="6.26953125" style="14" customWidth="1"/>
    <col min="12035" max="12035" width="7.81640625" style="14" customWidth="1"/>
    <col min="12036" max="12036" width="18" style="14" customWidth="1"/>
    <col min="12037" max="12037" width="8" style="14" customWidth="1"/>
    <col min="12038" max="12038" width="15.26953125" style="14" customWidth="1"/>
    <col min="12039" max="12042" width="11.7265625" style="14" customWidth="1"/>
    <col min="12043" max="12043" width="10" style="14" customWidth="1"/>
    <col min="12044" max="12045" width="11.7265625" style="14" customWidth="1"/>
    <col min="12046" max="12046" width="10" style="14" customWidth="1"/>
    <col min="12047" max="12288" width="9.1796875" style="14"/>
    <col min="12289" max="12289" width="4" style="14" customWidth="1"/>
    <col min="12290" max="12290" width="6.26953125" style="14" customWidth="1"/>
    <col min="12291" max="12291" width="7.81640625" style="14" customWidth="1"/>
    <col min="12292" max="12292" width="18" style="14" customWidth="1"/>
    <col min="12293" max="12293" width="8" style="14" customWidth="1"/>
    <col min="12294" max="12294" width="15.26953125" style="14" customWidth="1"/>
    <col min="12295" max="12298" width="11.7265625" style="14" customWidth="1"/>
    <col min="12299" max="12299" width="10" style="14" customWidth="1"/>
    <col min="12300" max="12301" width="11.7265625" style="14" customWidth="1"/>
    <col min="12302" max="12302" width="10" style="14" customWidth="1"/>
    <col min="12303" max="12544" width="9.1796875" style="14"/>
    <col min="12545" max="12545" width="4" style="14" customWidth="1"/>
    <col min="12546" max="12546" width="6.26953125" style="14" customWidth="1"/>
    <col min="12547" max="12547" width="7.81640625" style="14" customWidth="1"/>
    <col min="12548" max="12548" width="18" style="14" customWidth="1"/>
    <col min="12549" max="12549" width="8" style="14" customWidth="1"/>
    <col min="12550" max="12550" width="15.26953125" style="14" customWidth="1"/>
    <col min="12551" max="12554" width="11.7265625" style="14" customWidth="1"/>
    <col min="12555" max="12555" width="10" style="14" customWidth="1"/>
    <col min="12556" max="12557" width="11.7265625" style="14" customWidth="1"/>
    <col min="12558" max="12558" width="10" style="14" customWidth="1"/>
    <col min="12559" max="12800" width="9.1796875" style="14"/>
    <col min="12801" max="12801" width="4" style="14" customWidth="1"/>
    <col min="12802" max="12802" width="6.26953125" style="14" customWidth="1"/>
    <col min="12803" max="12803" width="7.81640625" style="14" customWidth="1"/>
    <col min="12804" max="12804" width="18" style="14" customWidth="1"/>
    <col min="12805" max="12805" width="8" style="14" customWidth="1"/>
    <col min="12806" max="12806" width="15.26953125" style="14" customWidth="1"/>
    <col min="12807" max="12810" width="11.7265625" style="14" customWidth="1"/>
    <col min="12811" max="12811" width="10" style="14" customWidth="1"/>
    <col min="12812" max="12813" width="11.7265625" style="14" customWidth="1"/>
    <col min="12814" max="12814" width="10" style="14" customWidth="1"/>
    <col min="12815" max="13056" width="9.1796875" style="14"/>
    <col min="13057" max="13057" width="4" style="14" customWidth="1"/>
    <col min="13058" max="13058" width="6.26953125" style="14" customWidth="1"/>
    <col min="13059" max="13059" width="7.81640625" style="14" customWidth="1"/>
    <col min="13060" max="13060" width="18" style="14" customWidth="1"/>
    <col min="13061" max="13061" width="8" style="14" customWidth="1"/>
    <col min="13062" max="13062" width="15.26953125" style="14" customWidth="1"/>
    <col min="13063" max="13066" width="11.7265625" style="14" customWidth="1"/>
    <col min="13067" max="13067" width="10" style="14" customWidth="1"/>
    <col min="13068" max="13069" width="11.7265625" style="14" customWidth="1"/>
    <col min="13070" max="13070" width="10" style="14" customWidth="1"/>
    <col min="13071" max="13312" width="9.1796875" style="14"/>
    <col min="13313" max="13313" width="4" style="14" customWidth="1"/>
    <col min="13314" max="13314" width="6.26953125" style="14" customWidth="1"/>
    <col min="13315" max="13315" width="7.81640625" style="14" customWidth="1"/>
    <col min="13316" max="13316" width="18" style="14" customWidth="1"/>
    <col min="13317" max="13317" width="8" style="14" customWidth="1"/>
    <col min="13318" max="13318" width="15.26953125" style="14" customWidth="1"/>
    <col min="13319" max="13322" width="11.7265625" style="14" customWidth="1"/>
    <col min="13323" max="13323" width="10" style="14" customWidth="1"/>
    <col min="13324" max="13325" width="11.7265625" style="14" customWidth="1"/>
    <col min="13326" max="13326" width="10" style="14" customWidth="1"/>
    <col min="13327" max="13568" width="9.1796875" style="14"/>
    <col min="13569" max="13569" width="4" style="14" customWidth="1"/>
    <col min="13570" max="13570" width="6.26953125" style="14" customWidth="1"/>
    <col min="13571" max="13571" width="7.81640625" style="14" customWidth="1"/>
    <col min="13572" max="13572" width="18" style="14" customWidth="1"/>
    <col min="13573" max="13573" width="8" style="14" customWidth="1"/>
    <col min="13574" max="13574" width="15.26953125" style="14" customWidth="1"/>
    <col min="13575" max="13578" width="11.7265625" style="14" customWidth="1"/>
    <col min="13579" max="13579" width="10" style="14" customWidth="1"/>
    <col min="13580" max="13581" width="11.7265625" style="14" customWidth="1"/>
    <col min="13582" max="13582" width="10" style="14" customWidth="1"/>
    <col min="13583" max="13824" width="9.1796875" style="14"/>
    <col min="13825" max="13825" width="4" style="14" customWidth="1"/>
    <col min="13826" max="13826" width="6.26953125" style="14" customWidth="1"/>
    <col min="13827" max="13827" width="7.81640625" style="14" customWidth="1"/>
    <col min="13828" max="13828" width="18" style="14" customWidth="1"/>
    <col min="13829" max="13829" width="8" style="14" customWidth="1"/>
    <col min="13830" max="13830" width="15.26953125" style="14" customWidth="1"/>
    <col min="13831" max="13834" width="11.7265625" style="14" customWidth="1"/>
    <col min="13835" max="13835" width="10" style="14" customWidth="1"/>
    <col min="13836" max="13837" width="11.7265625" style="14" customWidth="1"/>
    <col min="13838" max="13838" width="10" style="14" customWidth="1"/>
    <col min="13839" max="14080" width="9.1796875" style="14"/>
    <col min="14081" max="14081" width="4" style="14" customWidth="1"/>
    <col min="14082" max="14082" width="6.26953125" style="14" customWidth="1"/>
    <col min="14083" max="14083" width="7.81640625" style="14" customWidth="1"/>
    <col min="14084" max="14084" width="18" style="14" customWidth="1"/>
    <col min="14085" max="14085" width="8" style="14" customWidth="1"/>
    <col min="14086" max="14086" width="15.26953125" style="14" customWidth="1"/>
    <col min="14087" max="14090" width="11.7265625" style="14" customWidth="1"/>
    <col min="14091" max="14091" width="10" style="14" customWidth="1"/>
    <col min="14092" max="14093" width="11.7265625" style="14" customWidth="1"/>
    <col min="14094" max="14094" width="10" style="14" customWidth="1"/>
    <col min="14095" max="14336" width="9.1796875" style="14"/>
    <col min="14337" max="14337" width="4" style="14" customWidth="1"/>
    <col min="14338" max="14338" width="6.26953125" style="14" customWidth="1"/>
    <col min="14339" max="14339" width="7.81640625" style="14" customWidth="1"/>
    <col min="14340" max="14340" width="18" style="14" customWidth="1"/>
    <col min="14341" max="14341" width="8" style="14" customWidth="1"/>
    <col min="14342" max="14342" width="15.26953125" style="14" customWidth="1"/>
    <col min="14343" max="14346" width="11.7265625" style="14" customWidth="1"/>
    <col min="14347" max="14347" width="10" style="14" customWidth="1"/>
    <col min="14348" max="14349" width="11.7265625" style="14" customWidth="1"/>
    <col min="14350" max="14350" width="10" style="14" customWidth="1"/>
    <col min="14351" max="14592" width="9.1796875" style="14"/>
    <col min="14593" max="14593" width="4" style="14" customWidth="1"/>
    <col min="14594" max="14594" width="6.26953125" style="14" customWidth="1"/>
    <col min="14595" max="14595" width="7.81640625" style="14" customWidth="1"/>
    <col min="14596" max="14596" width="18" style="14" customWidth="1"/>
    <col min="14597" max="14597" width="8" style="14" customWidth="1"/>
    <col min="14598" max="14598" width="15.26953125" style="14" customWidth="1"/>
    <col min="14599" max="14602" width="11.7265625" style="14" customWidth="1"/>
    <col min="14603" max="14603" width="10" style="14" customWidth="1"/>
    <col min="14604" max="14605" width="11.7265625" style="14" customWidth="1"/>
    <col min="14606" max="14606" width="10" style="14" customWidth="1"/>
    <col min="14607" max="14848" width="9.1796875" style="14"/>
    <col min="14849" max="14849" width="4" style="14" customWidth="1"/>
    <col min="14850" max="14850" width="6.26953125" style="14" customWidth="1"/>
    <col min="14851" max="14851" width="7.81640625" style="14" customWidth="1"/>
    <col min="14852" max="14852" width="18" style="14" customWidth="1"/>
    <col min="14853" max="14853" width="8" style="14" customWidth="1"/>
    <col min="14854" max="14854" width="15.26953125" style="14" customWidth="1"/>
    <col min="14855" max="14858" width="11.7265625" style="14" customWidth="1"/>
    <col min="14859" max="14859" width="10" style="14" customWidth="1"/>
    <col min="14860" max="14861" width="11.7265625" style="14" customWidth="1"/>
    <col min="14862" max="14862" width="10" style="14" customWidth="1"/>
    <col min="14863" max="15104" width="9.1796875" style="14"/>
    <col min="15105" max="15105" width="4" style="14" customWidth="1"/>
    <col min="15106" max="15106" width="6.26953125" style="14" customWidth="1"/>
    <col min="15107" max="15107" width="7.81640625" style="14" customWidth="1"/>
    <col min="15108" max="15108" width="18" style="14" customWidth="1"/>
    <col min="15109" max="15109" width="8" style="14" customWidth="1"/>
    <col min="15110" max="15110" width="15.26953125" style="14" customWidth="1"/>
    <col min="15111" max="15114" width="11.7265625" style="14" customWidth="1"/>
    <col min="15115" max="15115" width="10" style="14" customWidth="1"/>
    <col min="15116" max="15117" width="11.7265625" style="14" customWidth="1"/>
    <col min="15118" max="15118" width="10" style="14" customWidth="1"/>
    <col min="15119" max="15360" width="9.1796875" style="14"/>
    <col min="15361" max="15361" width="4" style="14" customWidth="1"/>
    <col min="15362" max="15362" width="6.26953125" style="14" customWidth="1"/>
    <col min="15363" max="15363" width="7.81640625" style="14" customWidth="1"/>
    <col min="15364" max="15364" width="18" style="14" customWidth="1"/>
    <col min="15365" max="15365" width="8" style="14" customWidth="1"/>
    <col min="15366" max="15366" width="15.26953125" style="14" customWidth="1"/>
    <col min="15367" max="15370" width="11.7265625" style="14" customWidth="1"/>
    <col min="15371" max="15371" width="10" style="14" customWidth="1"/>
    <col min="15372" max="15373" width="11.7265625" style="14" customWidth="1"/>
    <col min="15374" max="15374" width="10" style="14" customWidth="1"/>
    <col min="15375" max="15616" width="9.1796875" style="14"/>
    <col min="15617" max="15617" width="4" style="14" customWidth="1"/>
    <col min="15618" max="15618" width="6.26953125" style="14" customWidth="1"/>
    <col min="15619" max="15619" width="7.81640625" style="14" customWidth="1"/>
    <col min="15620" max="15620" width="18" style="14" customWidth="1"/>
    <col min="15621" max="15621" width="8" style="14" customWidth="1"/>
    <col min="15622" max="15622" width="15.26953125" style="14" customWidth="1"/>
    <col min="15623" max="15626" width="11.7265625" style="14" customWidth="1"/>
    <col min="15627" max="15627" width="10" style="14" customWidth="1"/>
    <col min="15628" max="15629" width="11.7265625" style="14" customWidth="1"/>
    <col min="15630" max="15630" width="10" style="14" customWidth="1"/>
    <col min="15631" max="15872" width="9.1796875" style="14"/>
    <col min="15873" max="15873" width="4" style="14" customWidth="1"/>
    <col min="15874" max="15874" width="6.26953125" style="14" customWidth="1"/>
    <col min="15875" max="15875" width="7.81640625" style="14" customWidth="1"/>
    <col min="15876" max="15876" width="18" style="14" customWidth="1"/>
    <col min="15877" max="15877" width="8" style="14" customWidth="1"/>
    <col min="15878" max="15878" width="15.26953125" style="14" customWidth="1"/>
    <col min="15879" max="15882" width="11.7265625" style="14" customWidth="1"/>
    <col min="15883" max="15883" width="10" style="14" customWidth="1"/>
    <col min="15884" max="15885" width="11.7265625" style="14" customWidth="1"/>
    <col min="15886" max="15886" width="10" style="14" customWidth="1"/>
    <col min="15887" max="16128" width="9.1796875" style="14"/>
    <col min="16129" max="16129" width="4" style="14" customWidth="1"/>
    <col min="16130" max="16130" width="6.26953125" style="14" customWidth="1"/>
    <col min="16131" max="16131" width="7.81640625" style="14" customWidth="1"/>
    <col min="16132" max="16132" width="18" style="14" customWidth="1"/>
    <col min="16133" max="16133" width="8" style="14" customWidth="1"/>
    <col min="16134" max="16134" width="15.26953125" style="14" customWidth="1"/>
    <col min="16135" max="16138" width="11.7265625" style="14" customWidth="1"/>
    <col min="16139" max="16139" width="10" style="14" customWidth="1"/>
    <col min="16140" max="16141" width="11.7265625" style="14" customWidth="1"/>
    <col min="16142" max="16142" width="10" style="14" customWidth="1"/>
    <col min="16143" max="16384" width="9.1796875" style="14"/>
  </cols>
  <sheetData>
    <row r="1" spans="1:31" s="1" customFormat="1" ht="30" customHeight="1" x14ac:dyDescent="0.3">
      <c r="A1" s="538" t="str">
        <f>"ОСНОВНОЙ ТУРНИР В СПОРТИВНОЙ ДИСЦИПЛИНЕ "&amp;IF(OR(J6="ЮНОШИ И ДЕВУШКИ",J6="ЮНИОРЫ И ЮНИОРКИ",J6="МУЖЧИНЫ И ЖЕНЩИНЫ"),"“СМЕШАННЫЙ ПАРНЫЙ РАЗРЯД“","“ПЛЯЖНЫЙ ТЕННИС - ПАРНЫЙ РАЗРЯД“")</f>
        <v>ОСНОВНОЙ ТУРНИР В СПОРТИВНОЙ ДИСЦИПЛИНЕ “ПЛЯЖНЫЙ ТЕННИС - ПАРНЫЙ РАЗРЯД“</v>
      </c>
      <c r="B1" s="538"/>
      <c r="C1" s="538"/>
      <c r="D1" s="538"/>
      <c r="E1" s="538"/>
      <c r="F1" s="538"/>
      <c r="G1" s="538"/>
      <c r="H1" s="538"/>
      <c r="I1" s="538"/>
      <c r="J1" s="538"/>
      <c r="K1" s="538"/>
      <c r="L1" s="538"/>
      <c r="M1" s="538"/>
      <c r="N1" s="538"/>
    </row>
    <row r="2" spans="1:31" s="2" customFormat="1" ht="10" x14ac:dyDescent="0.25">
      <c r="A2" s="539" t="s">
        <v>0</v>
      </c>
      <c r="B2" s="539"/>
      <c r="C2" s="539"/>
      <c r="D2" s="539"/>
      <c r="E2" s="539"/>
      <c r="F2" s="539"/>
      <c r="G2" s="539"/>
      <c r="H2" s="539"/>
      <c r="I2" s="539"/>
      <c r="J2" s="539"/>
      <c r="K2" s="539"/>
      <c r="L2" s="539"/>
      <c r="M2" s="539"/>
      <c r="N2" s="539"/>
    </row>
    <row r="3" spans="1:31" s="1" customFormat="1" ht="24" customHeight="1" x14ac:dyDescent="0.25">
      <c r="A3" s="540" t="s">
        <v>277</v>
      </c>
      <c r="B3" s="540"/>
      <c r="C3" s="540"/>
      <c r="D3" s="540"/>
      <c r="E3" s="540"/>
      <c r="F3" s="540"/>
      <c r="G3" s="540"/>
      <c r="H3" s="540"/>
      <c r="I3" s="540"/>
      <c r="J3" s="540"/>
      <c r="K3" s="540"/>
      <c r="L3" s="540"/>
      <c r="M3" s="540"/>
      <c r="N3" s="540"/>
    </row>
    <row r="4" spans="1:31" s="1" customFormat="1" ht="10.5" customHeight="1" x14ac:dyDescent="0.25">
      <c r="A4" s="3"/>
      <c r="B4" s="3"/>
      <c r="C4" s="541"/>
      <c r="D4" s="541"/>
      <c r="E4" s="541"/>
      <c r="F4" s="541"/>
      <c r="G4" s="541"/>
      <c r="H4" s="541"/>
      <c r="I4" s="541"/>
      <c r="J4" s="541"/>
      <c r="K4" s="4"/>
      <c r="L4" s="4"/>
      <c r="M4" s="4"/>
    </row>
    <row r="5" spans="1:31" s="6" customFormat="1" ht="15.5" x14ac:dyDescent="0.25">
      <c r="A5" s="542" t="s">
        <v>1</v>
      </c>
      <c r="B5" s="542"/>
      <c r="C5" s="542"/>
      <c r="D5" s="542"/>
      <c r="E5" s="542" t="s">
        <v>2</v>
      </c>
      <c r="F5" s="542"/>
      <c r="G5" s="542" t="s">
        <v>3</v>
      </c>
      <c r="H5" s="542"/>
      <c r="I5" s="542"/>
      <c r="J5" s="542" t="s">
        <v>4</v>
      </c>
      <c r="K5" s="542"/>
      <c r="L5" s="542"/>
      <c r="M5" s="5" t="s">
        <v>5</v>
      </c>
      <c r="N5" s="5" t="s">
        <v>6</v>
      </c>
      <c r="V5" s="7"/>
    </row>
    <row r="6" spans="1:31" s="6" customFormat="1" ht="15.5" x14ac:dyDescent="0.25">
      <c r="A6" s="444" t="s">
        <v>7</v>
      </c>
      <c r="B6" s="444"/>
      <c r="C6" s="444"/>
      <c r="D6" s="444"/>
      <c r="E6" s="445">
        <v>45150</v>
      </c>
      <c r="F6" s="444"/>
      <c r="G6" s="444" t="s">
        <v>141</v>
      </c>
      <c r="H6" s="444"/>
      <c r="I6" s="444"/>
      <c r="J6" s="444" t="s">
        <v>250</v>
      </c>
      <c r="K6" s="444"/>
      <c r="L6" s="444"/>
      <c r="M6" s="8" t="s">
        <v>10</v>
      </c>
      <c r="N6" s="8"/>
      <c r="V6" s="7"/>
    </row>
    <row r="7" spans="1:31" s="11" customFormat="1" ht="15.5" x14ac:dyDescent="0.25">
      <c r="A7" s="9"/>
      <c r="B7" s="9"/>
      <c r="C7" s="9"/>
      <c r="D7" s="9"/>
      <c r="E7" s="9"/>
      <c r="F7" s="10"/>
      <c r="K7" s="9"/>
      <c r="L7" s="9"/>
      <c r="M7" s="9"/>
      <c r="N7" s="9"/>
      <c r="V7" s="7"/>
    </row>
    <row r="8" spans="1:31" s="12" customFormat="1" ht="22.5" customHeight="1" x14ac:dyDescent="0.25">
      <c r="A8" s="537" t="s">
        <v>11</v>
      </c>
      <c r="B8" s="537"/>
      <c r="C8" s="537"/>
      <c r="D8" s="537"/>
      <c r="E8" s="537"/>
      <c r="F8" s="537"/>
      <c r="G8" s="537"/>
      <c r="H8" s="537"/>
      <c r="I8" s="537"/>
      <c r="J8" s="537"/>
      <c r="K8" s="537"/>
      <c r="L8" s="537"/>
      <c r="M8" s="537"/>
      <c r="N8" s="537"/>
      <c r="V8" s="13"/>
    </row>
    <row r="9" spans="1:31" ht="15" customHeight="1" thickBot="1" x14ac:dyDescent="0.4">
      <c r="A9" s="713" t="s">
        <v>12</v>
      </c>
      <c r="B9" s="713"/>
      <c r="C9" s="713"/>
      <c r="D9" s="713"/>
      <c r="E9" s="713"/>
      <c r="F9" s="713"/>
      <c r="G9" s="713"/>
      <c r="H9" s="713"/>
      <c r="I9" s="713"/>
      <c r="J9" s="713"/>
      <c r="K9" s="713"/>
      <c r="L9" s="713"/>
      <c r="M9" s="713"/>
      <c r="N9" s="713"/>
      <c r="V9" s="15"/>
    </row>
    <row r="10" spans="1:31" s="27" customFormat="1" ht="50.25" customHeight="1" thickTop="1" thickBot="1" x14ac:dyDescent="0.3">
      <c r="A10" s="16" t="s">
        <v>13</v>
      </c>
      <c r="B10" s="17" t="s">
        <v>14</v>
      </c>
      <c r="C10" s="18" t="s">
        <v>15</v>
      </c>
      <c r="D10" s="19" t="s">
        <v>16</v>
      </c>
      <c r="E10" s="20" t="s">
        <v>17</v>
      </c>
      <c r="F10" s="21" t="s">
        <v>18</v>
      </c>
      <c r="G10" s="22">
        <v>1</v>
      </c>
      <c r="H10" s="23">
        <v>2</v>
      </c>
      <c r="I10" s="22">
        <v>3</v>
      </c>
      <c r="J10" s="24">
        <v>4</v>
      </c>
      <c r="K10" s="19" t="s">
        <v>19</v>
      </c>
      <c r="L10" s="25" t="s">
        <v>20</v>
      </c>
      <c r="M10" s="25" t="s">
        <v>21</v>
      </c>
      <c r="N10" s="26" t="s">
        <v>22</v>
      </c>
      <c r="V10" s="28"/>
    </row>
    <row r="11" spans="1:31" s="34" customFormat="1" ht="20.25" customHeight="1" thickTop="1" x14ac:dyDescent="0.4">
      <c r="A11" s="533">
        <v>1</v>
      </c>
      <c r="B11" s="499">
        <v>1</v>
      </c>
      <c r="C11" s="501"/>
      <c r="D11" s="29" t="s">
        <v>327</v>
      </c>
      <c r="E11" s="30" t="s">
        <v>326</v>
      </c>
      <c r="F11" s="31" t="s">
        <v>29</v>
      </c>
      <c r="G11" s="534"/>
      <c r="H11" s="32">
        <v>1</v>
      </c>
      <c r="I11" s="32">
        <v>1</v>
      </c>
      <c r="J11" s="292"/>
      <c r="K11" s="535">
        <v>2</v>
      </c>
      <c r="L11" s="340">
        <f>4/4</f>
        <v>1</v>
      </c>
      <c r="M11" s="340">
        <f>(12+12)/(13+15)</f>
        <v>0.8571428571428571</v>
      </c>
      <c r="N11" s="536" t="s">
        <v>139</v>
      </c>
      <c r="P11" s="35">
        <f>12+12</f>
        <v>24</v>
      </c>
      <c r="S11" s="35" t="e">
        <f>P11+P13+P15+#REF!</f>
        <v>#REF!</v>
      </c>
      <c r="V11" s="229" t="s">
        <v>325</v>
      </c>
      <c r="W11" s="230" t="str">
        <f t="shared" ref="W11:W18" si="0">UPPER(V11)</f>
        <v>БОРОДИНА ОЛЕСЯ ДМИТРИЕВНА</v>
      </c>
      <c r="X11" s="229"/>
      <c r="Z11" s="36"/>
    </row>
    <row r="12" spans="1:31" s="34" customFormat="1" ht="20.25" customHeight="1" x14ac:dyDescent="0.35">
      <c r="A12" s="530"/>
      <c r="B12" s="500"/>
      <c r="C12" s="502"/>
      <c r="D12" s="37" t="s">
        <v>329</v>
      </c>
      <c r="E12" s="38" t="s">
        <v>328</v>
      </c>
      <c r="F12" s="39" t="s">
        <v>29</v>
      </c>
      <c r="G12" s="513"/>
      <c r="H12" s="40" t="s">
        <v>461</v>
      </c>
      <c r="I12" s="40" t="s">
        <v>481</v>
      </c>
      <c r="J12" s="293"/>
      <c r="K12" s="515"/>
      <c r="L12" s="345"/>
      <c r="M12" s="343"/>
      <c r="N12" s="532"/>
      <c r="P12" s="35">
        <f>4+3</f>
        <v>7</v>
      </c>
      <c r="S12" s="35" t="e">
        <f>P12+P14+P16+#REF!</f>
        <v>#REF!</v>
      </c>
      <c r="V12" s="229" t="s">
        <v>324</v>
      </c>
      <c r="W12" s="230" t="str">
        <f t="shared" si="0"/>
        <v>ТАРАСОВА СОФЬЯ СЕРГЕЕВНА</v>
      </c>
      <c r="X12" s="229"/>
      <c r="Z12" s="44"/>
      <c r="AA12" s="45"/>
      <c r="AB12" s="45"/>
      <c r="AC12" s="45"/>
      <c r="AD12" s="45"/>
      <c r="AE12" s="45"/>
    </row>
    <row r="13" spans="1:31" s="34" customFormat="1" ht="20.25" customHeight="1" x14ac:dyDescent="0.4">
      <c r="A13" s="521">
        <v>2</v>
      </c>
      <c r="B13" s="499"/>
      <c r="C13" s="501"/>
      <c r="D13" s="46" t="s">
        <v>404</v>
      </c>
      <c r="E13" s="47" t="s">
        <v>333</v>
      </c>
      <c r="F13" s="48" t="s">
        <v>82</v>
      </c>
      <c r="G13" s="49">
        <v>0</v>
      </c>
      <c r="H13" s="492"/>
      <c r="I13" s="50">
        <v>0</v>
      </c>
      <c r="J13" s="294"/>
      <c r="K13" s="504" t="s">
        <v>444</v>
      </c>
      <c r="L13" s="321">
        <f>(0)/4</f>
        <v>0</v>
      </c>
      <c r="M13" s="321">
        <f>(1+2+2)/(7+6+8+8)</f>
        <v>0.17241379310344829</v>
      </c>
      <c r="N13" s="531" t="s">
        <v>10</v>
      </c>
      <c r="P13" s="35">
        <f>4+13</f>
        <v>17</v>
      </c>
      <c r="V13" s="229" t="s">
        <v>402</v>
      </c>
      <c r="W13" s="230" t="str">
        <f t="shared" si="0"/>
        <v>ОШКИНА АЛЁНА АНДРЕЕВНА</v>
      </c>
      <c r="X13" s="229"/>
      <c r="Z13" s="53"/>
      <c r="AA13" s="11"/>
      <c r="AB13" s="11"/>
      <c r="AC13" s="11"/>
      <c r="AD13" s="11"/>
      <c r="AE13" s="11"/>
    </row>
    <row r="14" spans="1:31" s="34" customFormat="1" ht="20.25" customHeight="1" x14ac:dyDescent="0.35">
      <c r="A14" s="530"/>
      <c r="B14" s="500"/>
      <c r="C14" s="502"/>
      <c r="D14" s="37" t="s">
        <v>405</v>
      </c>
      <c r="E14" s="38" t="s">
        <v>370</v>
      </c>
      <c r="F14" s="39" t="s">
        <v>82</v>
      </c>
      <c r="G14" s="54" t="s">
        <v>462</v>
      </c>
      <c r="H14" s="503"/>
      <c r="I14" s="40" t="s">
        <v>483</v>
      </c>
      <c r="J14" s="293"/>
      <c r="K14" s="505"/>
      <c r="L14" s="343"/>
      <c r="M14" s="343"/>
      <c r="N14" s="532"/>
      <c r="P14" s="35">
        <f>12+11</f>
        <v>23</v>
      </c>
      <c r="V14" s="229" t="s">
        <v>401</v>
      </c>
      <c r="W14" s="230" t="str">
        <f t="shared" si="0"/>
        <v>САМАРИНА АЛЕНА ВЛАДИМИРОВНА</v>
      </c>
      <c r="X14" s="229"/>
      <c r="Z14" s="44"/>
      <c r="AA14" s="45"/>
      <c r="AB14" s="45"/>
      <c r="AC14" s="45"/>
      <c r="AD14" s="45"/>
      <c r="AE14" s="45"/>
    </row>
    <row r="15" spans="1:31" s="34" customFormat="1" ht="20.25" customHeight="1" x14ac:dyDescent="0.4">
      <c r="A15" s="521">
        <v>3</v>
      </c>
      <c r="B15" s="499"/>
      <c r="C15" s="501"/>
      <c r="D15" s="46" t="s">
        <v>407</v>
      </c>
      <c r="E15" s="47" t="s">
        <v>406</v>
      </c>
      <c r="F15" s="48" t="s">
        <v>29</v>
      </c>
      <c r="G15" s="49">
        <v>0</v>
      </c>
      <c r="H15" s="50">
        <v>1</v>
      </c>
      <c r="I15" s="492"/>
      <c r="J15" s="294"/>
      <c r="K15" s="504" t="s">
        <v>456</v>
      </c>
      <c r="L15" s="321">
        <f>2/4</f>
        <v>0.5</v>
      </c>
      <c r="M15" s="321">
        <f>(3+12)/(6+9+8+8)</f>
        <v>0.4838709677419355</v>
      </c>
      <c r="N15" s="531" t="s">
        <v>142</v>
      </c>
      <c r="P15" s="35">
        <f>3+11</f>
        <v>14</v>
      </c>
      <c r="V15" s="229" t="s">
        <v>399</v>
      </c>
      <c r="W15" s="230" t="str">
        <f t="shared" si="0"/>
        <v>ДЕРБИЛОВА АЛИСА ДЕНИСОВНА</v>
      </c>
      <c r="X15" s="229"/>
      <c r="Z15" s="53"/>
      <c r="AA15" s="11"/>
      <c r="AB15" s="11"/>
      <c r="AC15" s="11"/>
      <c r="AD15" s="11"/>
      <c r="AE15" s="11"/>
    </row>
    <row r="16" spans="1:31" s="34" customFormat="1" ht="20.25" customHeight="1" x14ac:dyDescent="0.35">
      <c r="A16" s="530"/>
      <c r="B16" s="500"/>
      <c r="C16" s="502"/>
      <c r="D16" s="37" t="s">
        <v>408</v>
      </c>
      <c r="E16" s="38" t="s">
        <v>337</v>
      </c>
      <c r="F16" s="39" t="s">
        <v>82</v>
      </c>
      <c r="G16" s="54" t="s">
        <v>482</v>
      </c>
      <c r="H16" s="40" t="s">
        <v>484</v>
      </c>
      <c r="I16" s="503"/>
      <c r="J16" s="293"/>
      <c r="K16" s="505"/>
      <c r="L16" s="345"/>
      <c r="M16" s="343"/>
      <c r="N16" s="532"/>
      <c r="P16" s="35">
        <f>12+13</f>
        <v>25</v>
      </c>
      <c r="V16" s="229" t="s">
        <v>398</v>
      </c>
      <c r="W16" s="230" t="str">
        <f t="shared" si="0"/>
        <v>ЛАПАЕВА ОФЕЛИЯ ВЯЧЕСЛАВОВНА</v>
      </c>
      <c r="X16" s="229"/>
      <c r="Z16" s="57"/>
      <c r="AA16" s="14"/>
      <c r="AB16" s="14"/>
      <c r="AC16" s="14"/>
      <c r="AD16" s="14"/>
      <c r="AE16" s="14"/>
    </row>
    <row r="17" spans="1:31" s="34" customFormat="1" ht="20.25" customHeight="1" x14ac:dyDescent="0.4">
      <c r="A17" s="521">
        <v>4</v>
      </c>
      <c r="B17" s="705"/>
      <c r="C17" s="707"/>
      <c r="D17" s="282"/>
      <c r="E17" s="283"/>
      <c r="F17" s="284"/>
      <c r="G17" s="285"/>
      <c r="H17" s="286"/>
      <c r="I17" s="286"/>
      <c r="J17" s="492"/>
      <c r="K17" s="709"/>
      <c r="L17" s="297">
        <f>0/5</f>
        <v>0</v>
      </c>
      <c r="M17" s="297">
        <f>(1+2+7+2)/(7+8+12+8+1)</f>
        <v>0.33333333333333331</v>
      </c>
      <c r="N17" s="711"/>
      <c r="P17" s="35">
        <f>3+11</f>
        <v>14</v>
      </c>
      <c r="V17" s="229"/>
      <c r="W17" s="230" t="str">
        <f t="shared" si="0"/>
        <v/>
      </c>
      <c r="X17" s="229"/>
      <c r="Z17" s="53"/>
      <c r="AA17" s="11"/>
      <c r="AB17" s="11"/>
      <c r="AC17" s="11"/>
      <c r="AD17" s="11"/>
      <c r="AE17" s="11"/>
    </row>
    <row r="18" spans="1:31" s="34" customFormat="1" ht="20.25" customHeight="1" x14ac:dyDescent="0.35">
      <c r="A18" s="530"/>
      <c r="B18" s="706"/>
      <c r="C18" s="708"/>
      <c r="D18" s="287"/>
      <c r="E18" s="288"/>
      <c r="F18" s="289"/>
      <c r="G18" s="290"/>
      <c r="H18" s="291"/>
      <c r="I18" s="291"/>
      <c r="J18" s="503"/>
      <c r="K18" s="710"/>
      <c r="L18" s="295"/>
      <c r="M18" s="296"/>
      <c r="N18" s="712"/>
      <c r="P18" s="35">
        <f>12+13</f>
        <v>25</v>
      </c>
      <c r="V18" s="229"/>
      <c r="W18" s="230" t="str">
        <f t="shared" si="0"/>
        <v/>
      </c>
      <c r="X18" s="229"/>
      <c r="Z18" s="57"/>
      <c r="AA18" s="14"/>
      <c r="AB18" s="14"/>
      <c r="AC18" s="14"/>
      <c r="AD18" s="14"/>
      <c r="AE18" s="14"/>
    </row>
    <row r="19" spans="1:31" s="11" customFormat="1" ht="12.5" x14ac:dyDescent="0.25">
      <c r="A19" s="9"/>
      <c r="B19" s="9"/>
      <c r="C19" s="9"/>
      <c r="D19" s="70" t="s">
        <v>39</v>
      </c>
      <c r="E19" s="9"/>
      <c r="F19" s="10"/>
      <c r="K19" s="9"/>
      <c r="L19" s="9"/>
      <c r="M19" s="9"/>
      <c r="N19" s="9"/>
    </row>
    <row r="20" spans="1:31" s="45" customFormat="1" ht="15.5" x14ac:dyDescent="0.35">
      <c r="D20" s="45" t="s">
        <v>39</v>
      </c>
    </row>
    <row r="21" spans="1:31" s="11" customFormat="1" ht="12.5" x14ac:dyDescent="0.25">
      <c r="A21" s="9"/>
      <c r="B21" s="9"/>
      <c r="C21" s="9"/>
      <c r="D21" s="70" t="s">
        <v>39</v>
      </c>
      <c r="E21" s="9"/>
      <c r="F21" s="10"/>
      <c r="K21" s="9"/>
      <c r="L21" s="9"/>
      <c r="M21" s="9"/>
      <c r="N21" s="9"/>
    </row>
    <row r="22" spans="1:31" ht="16" thickBot="1" x14ac:dyDescent="0.4">
      <c r="A22" s="508" t="s">
        <v>40</v>
      </c>
      <c r="B22" s="508"/>
      <c r="C22" s="508"/>
      <c r="D22" s="508"/>
      <c r="E22" s="508"/>
      <c r="F22" s="508"/>
      <c r="G22" s="508"/>
      <c r="H22" s="508"/>
      <c r="I22" s="508"/>
      <c r="J22" s="508"/>
      <c r="K22" s="508"/>
      <c r="L22" s="508"/>
      <c r="M22" s="508"/>
      <c r="N22" s="508"/>
    </row>
    <row r="23" spans="1:31" s="27" customFormat="1" ht="50.25" customHeight="1" thickTop="1" thickBot="1" x14ac:dyDescent="0.3">
      <c r="A23" s="71" t="s">
        <v>13</v>
      </c>
      <c r="B23" s="72" t="s">
        <v>14</v>
      </c>
      <c r="C23" s="73" t="s">
        <v>15</v>
      </c>
      <c r="D23" s="74" t="s">
        <v>16</v>
      </c>
      <c r="E23" s="75" t="s">
        <v>17</v>
      </c>
      <c r="F23" s="76" t="s">
        <v>18</v>
      </c>
      <c r="G23" s="77">
        <v>1</v>
      </c>
      <c r="H23" s="78">
        <v>2</v>
      </c>
      <c r="I23" s="77">
        <v>3</v>
      </c>
      <c r="J23" s="79">
        <v>4</v>
      </c>
      <c r="K23" s="74" t="s">
        <v>19</v>
      </c>
      <c r="L23" s="80" t="s">
        <v>20</v>
      </c>
      <c r="M23" s="80" t="s">
        <v>21</v>
      </c>
      <c r="N23" s="81" t="s">
        <v>22</v>
      </c>
    </row>
    <row r="24" spans="1:31" s="34" customFormat="1" ht="20.25" customHeight="1" x14ac:dyDescent="0.4">
      <c r="A24" s="509">
        <v>1</v>
      </c>
      <c r="B24" s="510">
        <v>2</v>
      </c>
      <c r="C24" s="511"/>
      <c r="D24" s="82" t="s">
        <v>331</v>
      </c>
      <c r="E24" s="83" t="s">
        <v>310</v>
      </c>
      <c r="F24" s="84" t="s">
        <v>29</v>
      </c>
      <c r="G24" s="512"/>
      <c r="H24" s="85">
        <v>1</v>
      </c>
      <c r="I24" s="85">
        <v>1</v>
      </c>
      <c r="J24" s="292"/>
      <c r="K24" s="514">
        <v>2</v>
      </c>
      <c r="L24" s="325">
        <f>4/5</f>
        <v>0.8</v>
      </c>
      <c r="M24" s="325">
        <f>(5+6+6+12)/(12+6+6+8+7)</f>
        <v>0.74358974358974361</v>
      </c>
      <c r="N24" s="516" t="s">
        <v>139</v>
      </c>
      <c r="P24" s="35">
        <f>5+6+1+12</f>
        <v>24</v>
      </c>
      <c r="S24" s="35">
        <f>P24+P26+P28+P30</f>
        <v>50</v>
      </c>
      <c r="V24" s="34" t="s">
        <v>323</v>
      </c>
      <c r="W24" s="230" t="str">
        <f t="shared" ref="W24:W29" si="1">UPPER(V24)</f>
        <v>СЕНЦОВА КИРА МИХАЙЛОВНА</v>
      </c>
    </row>
    <row r="25" spans="1:31" s="34" customFormat="1" ht="20.25" customHeight="1" x14ac:dyDescent="0.35">
      <c r="A25" s="498"/>
      <c r="B25" s="500"/>
      <c r="C25" s="502"/>
      <c r="D25" s="37" t="s">
        <v>332</v>
      </c>
      <c r="E25" s="38" t="s">
        <v>330</v>
      </c>
      <c r="F25" s="39" t="s">
        <v>29</v>
      </c>
      <c r="G25" s="513"/>
      <c r="H25" s="40" t="s">
        <v>485</v>
      </c>
      <c r="I25" s="40" t="s">
        <v>446</v>
      </c>
      <c r="J25" s="293"/>
      <c r="K25" s="515"/>
      <c r="L25" s="317"/>
      <c r="M25" s="318"/>
      <c r="N25" s="507"/>
      <c r="P25" s="35">
        <f>7+1+2</f>
        <v>10</v>
      </c>
      <c r="S25" s="35">
        <f>P25+P27+P29+P31</f>
        <v>50</v>
      </c>
      <c r="V25" s="34" t="s">
        <v>322</v>
      </c>
      <c r="W25" s="230" t="str">
        <f t="shared" si="1"/>
        <v>ЩЕРБИНИНА ПОЛИНА АНТОНОВНА</v>
      </c>
    </row>
    <row r="26" spans="1:31" s="34" customFormat="1" ht="20.25" customHeight="1" x14ac:dyDescent="0.4">
      <c r="A26" s="486">
        <v>2</v>
      </c>
      <c r="B26" s="499"/>
      <c r="C26" s="501"/>
      <c r="D26" s="46" t="s">
        <v>357</v>
      </c>
      <c r="E26" s="47" t="s">
        <v>356</v>
      </c>
      <c r="F26" s="48" t="s">
        <v>29</v>
      </c>
      <c r="G26" s="49">
        <v>0</v>
      </c>
      <c r="H26" s="492"/>
      <c r="I26" s="50">
        <v>0</v>
      </c>
      <c r="J26" s="294"/>
      <c r="K26" s="504" t="s">
        <v>444</v>
      </c>
      <c r="L26" s="319">
        <f>1/5</f>
        <v>0.2</v>
      </c>
      <c r="M26" s="319">
        <f>(7+0+0)/(12+6+6+12)</f>
        <v>0.19444444444444445</v>
      </c>
      <c r="N26" s="506" t="s">
        <v>10</v>
      </c>
      <c r="P26" s="35">
        <f>7+1+4</f>
        <v>12</v>
      </c>
      <c r="V26" s="34" t="s">
        <v>377</v>
      </c>
      <c r="W26" s="230" t="str">
        <f t="shared" si="1"/>
        <v>КОТЯКОВА СОФЬЯ АНДРЕЕВНА</v>
      </c>
    </row>
    <row r="27" spans="1:31" s="34" customFormat="1" ht="20.25" customHeight="1" x14ac:dyDescent="0.35">
      <c r="A27" s="498"/>
      <c r="B27" s="500"/>
      <c r="C27" s="502"/>
      <c r="D27" s="37" t="s">
        <v>410</v>
      </c>
      <c r="E27" s="38" t="s">
        <v>409</v>
      </c>
      <c r="F27" s="39" t="s">
        <v>29</v>
      </c>
      <c r="G27" s="54" t="s">
        <v>486</v>
      </c>
      <c r="H27" s="503"/>
      <c r="I27" s="40" t="s">
        <v>451</v>
      </c>
      <c r="J27" s="293"/>
      <c r="K27" s="505"/>
      <c r="L27" s="318"/>
      <c r="M27" s="318"/>
      <c r="N27" s="507"/>
      <c r="P27" s="35">
        <f>5+6+1+12</f>
        <v>24</v>
      </c>
      <c r="V27" s="34" t="s">
        <v>400</v>
      </c>
      <c r="W27" s="230" t="str">
        <f t="shared" si="1"/>
        <v>ЧУМАЧЕНКО КИРА ИГОРЕВНА</v>
      </c>
    </row>
    <row r="28" spans="1:31" s="34" customFormat="1" ht="20.25" customHeight="1" x14ac:dyDescent="0.4">
      <c r="A28" s="486">
        <v>3</v>
      </c>
      <c r="B28" s="499"/>
      <c r="C28" s="501"/>
      <c r="D28" s="46" t="s">
        <v>411</v>
      </c>
      <c r="E28" s="47" t="s">
        <v>333</v>
      </c>
      <c r="F28" s="48" t="s">
        <v>82</v>
      </c>
      <c r="G28" s="49">
        <v>0</v>
      </c>
      <c r="H28" s="50">
        <v>1</v>
      </c>
      <c r="I28" s="492"/>
      <c r="J28" s="294"/>
      <c r="K28" s="504" t="s">
        <v>456</v>
      </c>
      <c r="L28" s="319">
        <f>2/4</f>
        <v>0.5</v>
      </c>
      <c r="M28" s="319">
        <f>(2+1+12)/(8+7+12)</f>
        <v>0.55555555555555558</v>
      </c>
      <c r="N28" s="506" t="s">
        <v>142</v>
      </c>
      <c r="P28" s="35">
        <f>2+12</f>
        <v>14</v>
      </c>
      <c r="V28" s="34" t="s">
        <v>321</v>
      </c>
      <c r="W28" s="230" t="str">
        <f t="shared" si="1"/>
        <v>ОШКИНА АЛИСА АНДРЕЕВНА</v>
      </c>
    </row>
    <row r="29" spans="1:31" s="34" customFormat="1" ht="20.25" customHeight="1" x14ac:dyDescent="0.35">
      <c r="A29" s="498"/>
      <c r="B29" s="500"/>
      <c r="C29" s="502"/>
      <c r="D29" s="37" t="s">
        <v>336</v>
      </c>
      <c r="E29" s="38" t="s">
        <v>334</v>
      </c>
      <c r="F29" s="39" t="s">
        <v>29</v>
      </c>
      <c r="G29" s="54" t="s">
        <v>447</v>
      </c>
      <c r="H29" s="40" t="s">
        <v>450</v>
      </c>
      <c r="I29" s="503"/>
      <c r="J29" s="293"/>
      <c r="K29" s="505"/>
      <c r="L29" s="317"/>
      <c r="M29" s="318"/>
      <c r="N29" s="507"/>
      <c r="P29" s="35">
        <f>12+4</f>
        <v>16</v>
      </c>
      <c r="V29" s="34" t="s">
        <v>320</v>
      </c>
      <c r="W29" s="230" t="str">
        <f t="shared" si="1"/>
        <v>ТИГИНА АНАСТАСИЯ ОЛЕГОВНА</v>
      </c>
    </row>
    <row r="30" spans="1:31" s="34" customFormat="1" ht="20.25" customHeight="1" x14ac:dyDescent="0.4">
      <c r="A30" s="486">
        <v>4</v>
      </c>
      <c r="B30" s="705"/>
      <c r="C30" s="707"/>
      <c r="D30" s="282"/>
      <c r="E30" s="283"/>
      <c r="F30" s="284"/>
      <c r="G30" s="285"/>
      <c r="H30" s="286"/>
      <c r="I30" s="286"/>
      <c r="J30" s="492"/>
      <c r="K30" s="709"/>
      <c r="L30" s="297">
        <f>0/5</f>
        <v>0</v>
      </c>
      <c r="M30" s="297">
        <f>(1+2+7+2)/(7+8+12+8+1)</f>
        <v>0.33333333333333331</v>
      </c>
      <c r="N30" s="711"/>
      <c r="P30" s="35">
        <v>0</v>
      </c>
    </row>
    <row r="31" spans="1:31" s="45" customFormat="1" ht="15.75" customHeight="1" thickBot="1" x14ac:dyDescent="0.4">
      <c r="A31" s="487"/>
      <c r="B31" s="706"/>
      <c r="C31" s="708"/>
      <c r="D31" s="287"/>
      <c r="E31" s="288"/>
      <c r="F31" s="289"/>
      <c r="G31" s="290"/>
      <c r="H31" s="291"/>
      <c r="I31" s="291"/>
      <c r="J31" s="503"/>
      <c r="K31" s="710"/>
      <c r="L31" s="295"/>
      <c r="M31" s="296"/>
      <c r="N31" s="712"/>
      <c r="P31" s="88">
        <v>0</v>
      </c>
    </row>
    <row r="32" spans="1:31" s="45" customFormat="1" ht="15.5" x14ac:dyDescent="0.35">
      <c r="D32" s="45" t="s">
        <v>39</v>
      </c>
    </row>
    <row r="33" spans="1:19" ht="16" hidden="1" thickBot="1" x14ac:dyDescent="0.4">
      <c r="A33" s="508" t="s">
        <v>53</v>
      </c>
      <c r="B33" s="508"/>
      <c r="C33" s="508"/>
      <c r="D33" s="508"/>
      <c r="E33" s="508"/>
      <c r="F33" s="508"/>
      <c r="G33" s="508"/>
      <c r="H33" s="508"/>
      <c r="I33" s="508"/>
      <c r="J33" s="508"/>
      <c r="K33" s="508"/>
      <c r="L33" s="508"/>
      <c r="M33" s="508"/>
      <c r="N33" s="508"/>
    </row>
    <row r="34" spans="1:19" s="27" customFormat="1" ht="50.25" hidden="1" customHeight="1" thickTop="1" thickBot="1" x14ac:dyDescent="0.3">
      <c r="A34" s="71" t="s">
        <v>13</v>
      </c>
      <c r="B34" s="72" t="s">
        <v>14</v>
      </c>
      <c r="C34" s="73" t="s">
        <v>15</v>
      </c>
      <c r="D34" s="74" t="s">
        <v>16</v>
      </c>
      <c r="E34" s="75" t="s">
        <v>17</v>
      </c>
      <c r="F34" s="76" t="s">
        <v>18</v>
      </c>
      <c r="G34" s="77">
        <v>1</v>
      </c>
      <c r="H34" s="78">
        <v>2</v>
      </c>
      <c r="I34" s="77">
        <v>3</v>
      </c>
      <c r="J34" s="79">
        <v>4</v>
      </c>
      <c r="K34" s="74" t="s">
        <v>19</v>
      </c>
      <c r="L34" s="80" t="s">
        <v>20</v>
      </c>
      <c r="M34" s="80" t="s">
        <v>21</v>
      </c>
      <c r="N34" s="81" t="s">
        <v>22</v>
      </c>
    </row>
    <row r="35" spans="1:19" s="34" customFormat="1" ht="20.25" hidden="1" customHeight="1" x14ac:dyDescent="0.4">
      <c r="A35" s="509">
        <v>1</v>
      </c>
      <c r="B35" s="510">
        <v>2</v>
      </c>
      <c r="C35" s="511"/>
      <c r="D35" s="82" t="s">
        <v>184</v>
      </c>
      <c r="E35" s="83" t="s">
        <v>182</v>
      </c>
      <c r="F35" s="84" t="s">
        <v>79</v>
      </c>
      <c r="G35" s="512"/>
      <c r="H35" s="85"/>
      <c r="I35" s="85"/>
      <c r="J35" s="89"/>
      <c r="K35" s="514"/>
      <c r="L35" s="86">
        <f>4/4</f>
        <v>1</v>
      </c>
      <c r="M35" s="86">
        <f>(6+6+12)/(9+8+6+7)</f>
        <v>0.8</v>
      </c>
      <c r="N35" s="516"/>
      <c r="P35" s="35">
        <f>5+6+1+12</f>
        <v>24</v>
      </c>
      <c r="S35" s="35">
        <f>P35+P37+P39+P41</f>
        <v>50</v>
      </c>
    </row>
    <row r="36" spans="1:19" s="34" customFormat="1" ht="20.25" hidden="1" customHeight="1" x14ac:dyDescent="0.35">
      <c r="A36" s="498"/>
      <c r="B36" s="500"/>
      <c r="C36" s="502"/>
      <c r="D36" s="37" t="s">
        <v>185</v>
      </c>
      <c r="E36" s="38" t="s">
        <v>167</v>
      </c>
      <c r="F36" s="39" t="s">
        <v>38</v>
      </c>
      <c r="G36" s="513"/>
      <c r="H36" s="40"/>
      <c r="I36" s="40"/>
      <c r="J36" s="41"/>
      <c r="K36" s="515"/>
      <c r="L36" s="42"/>
      <c r="M36" s="43"/>
      <c r="N36" s="507"/>
      <c r="P36" s="35">
        <f>7+1+2</f>
        <v>10</v>
      </c>
      <c r="S36" s="35">
        <f>P36+P38+P40+P42</f>
        <v>50</v>
      </c>
    </row>
    <row r="37" spans="1:19" s="34" customFormat="1" ht="20.25" hidden="1" customHeight="1" x14ac:dyDescent="0.4">
      <c r="A37" s="486">
        <v>2</v>
      </c>
      <c r="B37" s="499"/>
      <c r="C37" s="501"/>
      <c r="D37" s="46" t="s">
        <v>186</v>
      </c>
      <c r="E37" s="47" t="s">
        <v>187</v>
      </c>
      <c r="F37" s="48" t="s">
        <v>29</v>
      </c>
      <c r="G37" s="49"/>
      <c r="H37" s="492"/>
      <c r="I37" s="50"/>
      <c r="J37" s="51"/>
      <c r="K37" s="504"/>
      <c r="L37" s="52">
        <f>2/4</f>
        <v>0.5</v>
      </c>
      <c r="M37" s="52">
        <f>(3+2+6+6)/(9+8+8+8)</f>
        <v>0.51515151515151514</v>
      </c>
      <c r="N37" s="506"/>
      <c r="P37" s="35">
        <f>7+1+4</f>
        <v>12</v>
      </c>
    </row>
    <row r="38" spans="1:19" s="34" customFormat="1" ht="20.25" hidden="1" customHeight="1" x14ac:dyDescent="0.35">
      <c r="A38" s="498"/>
      <c r="B38" s="500"/>
      <c r="C38" s="502"/>
      <c r="D38" s="37" t="s">
        <v>188</v>
      </c>
      <c r="E38" s="38" t="s">
        <v>164</v>
      </c>
      <c r="F38" s="39" t="s">
        <v>29</v>
      </c>
      <c r="G38" s="54"/>
      <c r="H38" s="503"/>
      <c r="I38" s="40"/>
      <c r="J38" s="41"/>
      <c r="K38" s="505"/>
      <c r="L38" s="43"/>
      <c r="M38" s="43"/>
      <c r="N38" s="507"/>
      <c r="P38" s="35">
        <f>5+6+1+12</f>
        <v>24</v>
      </c>
    </row>
    <row r="39" spans="1:19" s="34" customFormat="1" ht="20.25" hidden="1" customHeight="1" x14ac:dyDescent="0.4">
      <c r="A39" s="486">
        <v>3</v>
      </c>
      <c r="B39" s="499"/>
      <c r="C39" s="501"/>
      <c r="D39" s="46" t="s">
        <v>189</v>
      </c>
      <c r="E39" s="47" t="s">
        <v>190</v>
      </c>
      <c r="F39" s="48" t="s">
        <v>110</v>
      </c>
      <c r="G39" s="49"/>
      <c r="H39" s="50"/>
      <c r="I39" s="492"/>
      <c r="J39" s="51"/>
      <c r="K39" s="504"/>
      <c r="L39" s="52">
        <f>0/4</f>
        <v>0</v>
      </c>
      <c r="M39" s="52">
        <f>(1+2+2)/(6+7+8+8)</f>
        <v>0.17241379310344829</v>
      </c>
      <c r="N39" s="506"/>
      <c r="P39" s="35">
        <f>2+12</f>
        <v>14</v>
      </c>
    </row>
    <row r="40" spans="1:19" s="34" customFormat="1" ht="20.25" hidden="1" customHeight="1" x14ac:dyDescent="0.35">
      <c r="A40" s="498"/>
      <c r="B40" s="500"/>
      <c r="C40" s="502"/>
      <c r="D40" s="37" t="s">
        <v>191</v>
      </c>
      <c r="E40" s="38" t="s">
        <v>192</v>
      </c>
      <c r="F40" s="39" t="s">
        <v>110</v>
      </c>
      <c r="G40" s="54"/>
      <c r="H40" s="40"/>
      <c r="I40" s="503"/>
      <c r="J40" s="41"/>
      <c r="K40" s="505"/>
      <c r="L40" s="55"/>
      <c r="M40" s="56"/>
      <c r="N40" s="507"/>
      <c r="P40" s="35">
        <f>12+4</f>
        <v>16</v>
      </c>
    </row>
    <row r="41" spans="1:19" s="34" customFormat="1" ht="20.25" hidden="1" customHeight="1" x14ac:dyDescent="0.4">
      <c r="A41" s="486">
        <v>4</v>
      </c>
      <c r="B41" s="488"/>
      <c r="C41" s="490"/>
      <c r="D41" s="58" t="s">
        <v>193</v>
      </c>
      <c r="E41" s="59" t="s">
        <v>194</v>
      </c>
      <c r="F41" s="60" t="s">
        <v>29</v>
      </c>
      <c r="G41" s="61"/>
      <c r="H41" s="62"/>
      <c r="I41" s="62"/>
      <c r="J41" s="492"/>
      <c r="K41" s="494"/>
      <c r="L41" s="63"/>
      <c r="M41" s="63"/>
      <c r="N41" s="496"/>
      <c r="P41" s="35">
        <v>0</v>
      </c>
    </row>
    <row r="42" spans="1:19" s="45" customFormat="1" ht="20.25" hidden="1" customHeight="1" thickBot="1" x14ac:dyDescent="0.4">
      <c r="A42" s="487"/>
      <c r="B42" s="489"/>
      <c r="C42" s="491"/>
      <c r="D42" s="90" t="s">
        <v>195</v>
      </c>
      <c r="E42" s="91" t="s">
        <v>196</v>
      </c>
      <c r="F42" s="92" t="s">
        <v>29</v>
      </c>
      <c r="G42" s="93"/>
      <c r="H42" s="94"/>
      <c r="I42" s="94"/>
      <c r="J42" s="493"/>
      <c r="K42" s="495"/>
      <c r="L42" s="87"/>
      <c r="M42" s="87"/>
      <c r="N42" s="497"/>
      <c r="P42" s="88">
        <v>0</v>
      </c>
    </row>
    <row r="43" spans="1:19" s="45" customFormat="1" ht="20.25" hidden="1" customHeight="1" x14ac:dyDescent="0.35">
      <c r="A43" s="95"/>
      <c r="B43" s="96"/>
      <c r="C43" s="97"/>
      <c r="D43" s="98" t="s">
        <v>39</v>
      </c>
      <c r="E43" s="98"/>
      <c r="F43" s="98"/>
      <c r="G43" s="99"/>
      <c r="H43" s="99"/>
      <c r="I43" s="99"/>
      <c r="J43" s="100"/>
      <c r="K43" s="101"/>
      <c r="L43" s="102"/>
      <c r="M43" s="102"/>
      <c r="N43" s="103"/>
      <c r="P43" s="88"/>
    </row>
    <row r="44" spans="1:19" ht="15" hidden="1" customHeight="1" thickBot="1" x14ac:dyDescent="0.4">
      <c r="A44" s="508" t="s">
        <v>68</v>
      </c>
      <c r="B44" s="508"/>
      <c r="C44" s="508"/>
      <c r="D44" s="508"/>
      <c r="E44" s="508"/>
      <c r="F44" s="508"/>
      <c r="G44" s="508"/>
      <c r="H44" s="508"/>
      <c r="I44" s="508"/>
      <c r="J44" s="508"/>
      <c r="K44" s="508"/>
      <c r="L44" s="508"/>
      <c r="M44" s="508"/>
      <c r="N44" s="508"/>
    </row>
    <row r="45" spans="1:19" s="27" customFormat="1" ht="50.25" hidden="1" customHeight="1" thickTop="1" thickBot="1" x14ac:dyDescent="0.3">
      <c r="A45" s="71" t="s">
        <v>13</v>
      </c>
      <c r="B45" s="72" t="s">
        <v>14</v>
      </c>
      <c r="C45" s="73" t="s">
        <v>15</v>
      </c>
      <c r="D45" s="74" t="s">
        <v>16</v>
      </c>
      <c r="E45" s="75" t="s">
        <v>17</v>
      </c>
      <c r="F45" s="76" t="s">
        <v>18</v>
      </c>
      <c r="G45" s="77">
        <v>1</v>
      </c>
      <c r="H45" s="78">
        <v>2</v>
      </c>
      <c r="I45" s="77">
        <v>3</v>
      </c>
      <c r="J45" s="79">
        <v>4</v>
      </c>
      <c r="K45" s="74" t="s">
        <v>19</v>
      </c>
      <c r="L45" s="80" t="s">
        <v>20</v>
      </c>
      <c r="M45" s="80" t="s">
        <v>21</v>
      </c>
      <c r="N45" s="81" t="s">
        <v>22</v>
      </c>
    </row>
    <row r="46" spans="1:19" s="34" customFormat="1" ht="20.25" hidden="1" customHeight="1" x14ac:dyDescent="0.4">
      <c r="A46" s="509">
        <v>1</v>
      </c>
      <c r="B46" s="510">
        <v>2</v>
      </c>
      <c r="C46" s="511"/>
      <c r="D46" s="82" t="s">
        <v>197</v>
      </c>
      <c r="E46" s="83" t="s">
        <v>198</v>
      </c>
      <c r="F46" s="84" t="s">
        <v>82</v>
      </c>
      <c r="G46" s="512"/>
      <c r="H46" s="85"/>
      <c r="I46" s="85"/>
      <c r="J46" s="89"/>
      <c r="K46" s="514"/>
      <c r="L46" s="86">
        <f>4/4</f>
        <v>1</v>
      </c>
      <c r="M46" s="86">
        <f>(6+6+12)/(9+8+6+7)</f>
        <v>0.8</v>
      </c>
      <c r="N46" s="516"/>
      <c r="P46" s="35">
        <f>5+6+1+12</f>
        <v>24</v>
      </c>
      <c r="S46" s="35">
        <f>P46+P48+P50+P52</f>
        <v>50</v>
      </c>
    </row>
    <row r="47" spans="1:19" s="34" customFormat="1" ht="20.25" hidden="1" customHeight="1" x14ac:dyDescent="0.35">
      <c r="A47" s="498"/>
      <c r="B47" s="500"/>
      <c r="C47" s="502"/>
      <c r="D47" s="37" t="s">
        <v>199</v>
      </c>
      <c r="E47" s="38" t="s">
        <v>172</v>
      </c>
      <c r="F47" s="39" t="s">
        <v>98</v>
      </c>
      <c r="G47" s="513"/>
      <c r="H47" s="40"/>
      <c r="I47" s="40"/>
      <c r="J47" s="41"/>
      <c r="K47" s="515"/>
      <c r="L47" s="42"/>
      <c r="M47" s="43"/>
      <c r="N47" s="507"/>
      <c r="P47" s="35">
        <f>7+1+2</f>
        <v>10</v>
      </c>
      <c r="S47" s="35">
        <f>P47+P49+P51+P53</f>
        <v>50</v>
      </c>
    </row>
    <row r="48" spans="1:19" s="34" customFormat="1" ht="20.25" hidden="1" customHeight="1" x14ac:dyDescent="0.4">
      <c r="A48" s="486">
        <v>2</v>
      </c>
      <c r="B48" s="499"/>
      <c r="C48" s="501"/>
      <c r="D48" s="46" t="s">
        <v>200</v>
      </c>
      <c r="E48" s="47" t="s">
        <v>192</v>
      </c>
      <c r="F48" s="48" t="s">
        <v>49</v>
      </c>
      <c r="G48" s="49"/>
      <c r="H48" s="492"/>
      <c r="I48" s="50"/>
      <c r="J48" s="51"/>
      <c r="K48" s="504"/>
      <c r="L48" s="52">
        <f>2/4</f>
        <v>0.5</v>
      </c>
      <c r="M48" s="52">
        <f>(3+2+6+6)/(9+8+8+8)</f>
        <v>0.51515151515151514</v>
      </c>
      <c r="N48" s="506"/>
      <c r="P48" s="35">
        <f>7+1+4</f>
        <v>12</v>
      </c>
    </row>
    <row r="49" spans="1:16" s="34" customFormat="1" ht="20.25" hidden="1" customHeight="1" x14ac:dyDescent="0.35">
      <c r="A49" s="498"/>
      <c r="B49" s="500"/>
      <c r="C49" s="502"/>
      <c r="D49" s="37" t="s">
        <v>201</v>
      </c>
      <c r="E49" s="38" t="s">
        <v>154</v>
      </c>
      <c r="F49" s="39" t="s">
        <v>49</v>
      </c>
      <c r="G49" s="54"/>
      <c r="H49" s="503"/>
      <c r="I49" s="40"/>
      <c r="J49" s="41"/>
      <c r="K49" s="505"/>
      <c r="L49" s="43"/>
      <c r="M49" s="43"/>
      <c r="N49" s="507"/>
      <c r="P49" s="35">
        <f>5+6+1+12</f>
        <v>24</v>
      </c>
    </row>
    <row r="50" spans="1:16" s="34" customFormat="1" ht="20.25" hidden="1" customHeight="1" x14ac:dyDescent="0.4">
      <c r="A50" s="486">
        <v>3</v>
      </c>
      <c r="B50" s="499"/>
      <c r="C50" s="501"/>
      <c r="D50" s="46" t="s">
        <v>202</v>
      </c>
      <c r="E50" s="47" t="s">
        <v>162</v>
      </c>
      <c r="F50" s="48" t="s">
        <v>49</v>
      </c>
      <c r="G50" s="49"/>
      <c r="H50" s="50"/>
      <c r="I50" s="492"/>
      <c r="J50" s="51"/>
      <c r="K50" s="504"/>
      <c r="L50" s="52">
        <f>0/4</f>
        <v>0</v>
      </c>
      <c r="M50" s="52">
        <f>(1+2+2)/(6+7+8+8)</f>
        <v>0.17241379310344829</v>
      </c>
      <c r="N50" s="506"/>
      <c r="P50" s="35">
        <f>2+12</f>
        <v>14</v>
      </c>
    </row>
    <row r="51" spans="1:16" s="34" customFormat="1" ht="20.25" hidden="1" customHeight="1" x14ac:dyDescent="0.35">
      <c r="A51" s="498"/>
      <c r="B51" s="500"/>
      <c r="C51" s="502"/>
      <c r="D51" s="37" t="s">
        <v>203</v>
      </c>
      <c r="E51" s="38" t="s">
        <v>160</v>
      </c>
      <c r="F51" s="39" t="s">
        <v>29</v>
      </c>
      <c r="G51" s="54"/>
      <c r="H51" s="40"/>
      <c r="I51" s="503"/>
      <c r="J51" s="41"/>
      <c r="K51" s="505"/>
      <c r="L51" s="55"/>
      <c r="M51" s="56"/>
      <c r="N51" s="507"/>
      <c r="P51" s="35">
        <f>12+4</f>
        <v>16</v>
      </c>
    </row>
    <row r="52" spans="1:16" s="34" customFormat="1" ht="20.25" hidden="1" customHeight="1" x14ac:dyDescent="0.4">
      <c r="A52" s="486">
        <v>4</v>
      </c>
      <c r="B52" s="488"/>
      <c r="C52" s="490"/>
      <c r="D52" s="58" t="s">
        <v>204</v>
      </c>
      <c r="E52" s="59" t="s">
        <v>205</v>
      </c>
      <c r="F52" s="60" t="s">
        <v>29</v>
      </c>
      <c r="G52" s="61"/>
      <c r="H52" s="62"/>
      <c r="I52" s="62"/>
      <c r="J52" s="492"/>
      <c r="K52" s="494"/>
      <c r="L52" s="63"/>
      <c r="M52" s="63"/>
      <c r="N52" s="496"/>
      <c r="P52" s="35">
        <v>0</v>
      </c>
    </row>
    <row r="53" spans="1:16" s="45" customFormat="1" ht="20.25" hidden="1" customHeight="1" thickBot="1" x14ac:dyDescent="0.4">
      <c r="A53" s="487"/>
      <c r="B53" s="489"/>
      <c r="C53" s="491"/>
      <c r="D53" s="90" t="s">
        <v>206</v>
      </c>
      <c r="E53" s="91" t="s">
        <v>160</v>
      </c>
      <c r="F53" s="92" t="s">
        <v>29</v>
      </c>
      <c r="G53" s="93"/>
      <c r="H53" s="94"/>
      <c r="I53" s="94"/>
      <c r="J53" s="493"/>
      <c r="K53" s="495"/>
      <c r="L53" s="87"/>
      <c r="M53" s="87"/>
      <c r="N53" s="497"/>
      <c r="P53" s="88">
        <v>0</v>
      </c>
    </row>
    <row r="54" spans="1:16" ht="12" hidden="1" customHeight="1" x14ac:dyDescent="0.25">
      <c r="D54" s="121" t="s">
        <v>153</v>
      </c>
      <c r="E54" s="121" t="s">
        <v>154</v>
      </c>
      <c r="F54" s="122" t="s">
        <v>24</v>
      </c>
    </row>
    <row r="55" spans="1:16" ht="12" hidden="1" customHeight="1" x14ac:dyDescent="0.25">
      <c r="D55" s="121" t="s">
        <v>155</v>
      </c>
      <c r="E55" s="121" t="s">
        <v>156</v>
      </c>
      <c r="F55" s="122" t="s">
        <v>24</v>
      </c>
    </row>
    <row r="56" spans="1:16" ht="12" hidden="1" customHeight="1" x14ac:dyDescent="0.25">
      <c r="D56" s="14" t="s">
        <v>207</v>
      </c>
      <c r="E56" s="14" t="s">
        <v>208</v>
      </c>
      <c r="F56" s="104" t="s">
        <v>24</v>
      </c>
    </row>
    <row r="57" spans="1:16" ht="12" hidden="1" customHeight="1" x14ac:dyDescent="0.25">
      <c r="D57" s="14" t="s">
        <v>209</v>
      </c>
      <c r="E57" s="14" t="s">
        <v>210</v>
      </c>
      <c r="F57" s="104" t="s">
        <v>24</v>
      </c>
    </row>
    <row r="58" spans="1:16" ht="12" hidden="1" customHeight="1" x14ac:dyDescent="0.25">
      <c r="D58" s="14" t="s">
        <v>211</v>
      </c>
      <c r="E58" s="14" t="s">
        <v>212</v>
      </c>
      <c r="F58" s="104" t="s">
        <v>82</v>
      </c>
    </row>
    <row r="59" spans="1:16" ht="12" hidden="1" customHeight="1" x14ac:dyDescent="0.25">
      <c r="D59" s="14" t="s">
        <v>213</v>
      </c>
      <c r="E59" s="14" t="s">
        <v>196</v>
      </c>
      <c r="F59" s="104" t="s">
        <v>82</v>
      </c>
    </row>
    <row r="60" spans="1:16" ht="12" hidden="1" customHeight="1" x14ac:dyDescent="0.25">
      <c r="D60" s="123" t="s">
        <v>197</v>
      </c>
      <c r="E60" s="123" t="s">
        <v>198</v>
      </c>
      <c r="F60" s="124" t="s">
        <v>82</v>
      </c>
    </row>
    <row r="61" spans="1:16" ht="12" hidden="1" customHeight="1" x14ac:dyDescent="0.25">
      <c r="D61" s="123" t="s">
        <v>199</v>
      </c>
      <c r="E61" s="123" t="s">
        <v>172</v>
      </c>
      <c r="F61" s="124" t="s">
        <v>98</v>
      </c>
    </row>
    <row r="62" spans="1:16" ht="12" hidden="1" customHeight="1" x14ac:dyDescent="0.25">
      <c r="D62" s="125" t="s">
        <v>184</v>
      </c>
      <c r="E62" s="125" t="s">
        <v>182</v>
      </c>
      <c r="F62" s="126" t="s">
        <v>79</v>
      </c>
    </row>
    <row r="63" spans="1:16" ht="12" hidden="1" customHeight="1" x14ac:dyDescent="0.25">
      <c r="D63" s="125" t="s">
        <v>185</v>
      </c>
      <c r="E63" s="125" t="s">
        <v>167</v>
      </c>
      <c r="F63" s="126" t="s">
        <v>38</v>
      </c>
    </row>
    <row r="64" spans="1:16" ht="12" hidden="1" customHeight="1" x14ac:dyDescent="0.25">
      <c r="D64" s="14" t="s">
        <v>214</v>
      </c>
      <c r="E64" s="14" t="s">
        <v>215</v>
      </c>
      <c r="F64" s="104" t="s">
        <v>49</v>
      </c>
    </row>
    <row r="65" spans="1:31" s="57" customFormat="1" ht="12" hidden="1" customHeight="1" x14ac:dyDescent="0.25">
      <c r="A65" s="14"/>
      <c r="B65" s="14"/>
      <c r="C65" s="14"/>
      <c r="D65" s="14" t="s">
        <v>216</v>
      </c>
      <c r="E65" s="14" t="s">
        <v>217</v>
      </c>
      <c r="F65" s="104" t="s">
        <v>218</v>
      </c>
      <c r="H65" s="14"/>
      <c r="I65" s="14"/>
      <c r="J65" s="14"/>
      <c r="K65" s="14"/>
      <c r="L65" s="14"/>
      <c r="M65" s="14"/>
      <c r="N65" s="14"/>
      <c r="O65" s="14"/>
      <c r="P65" s="14"/>
      <c r="Q65" s="14"/>
      <c r="R65" s="14"/>
      <c r="S65" s="14"/>
      <c r="T65" s="14"/>
      <c r="U65" s="14"/>
      <c r="V65" s="14"/>
      <c r="W65" s="14"/>
      <c r="X65" s="14"/>
      <c r="Y65" s="14"/>
      <c r="Z65" s="14"/>
      <c r="AA65" s="14"/>
      <c r="AB65" s="14"/>
      <c r="AC65" s="14"/>
      <c r="AD65" s="14"/>
      <c r="AE65" s="14"/>
    </row>
    <row r="66" spans="1:31" s="57" customFormat="1" ht="12" hidden="1" customHeight="1" x14ac:dyDescent="0.25">
      <c r="A66" s="14"/>
      <c r="B66" s="14"/>
      <c r="C66" s="14"/>
      <c r="D66" s="14" t="s">
        <v>219</v>
      </c>
      <c r="E66" s="14" t="s">
        <v>198</v>
      </c>
      <c r="F66" s="104" t="s">
        <v>49</v>
      </c>
      <c r="H66" s="14"/>
      <c r="I66" s="14"/>
      <c r="J66" s="14"/>
      <c r="K66" s="14"/>
      <c r="L66" s="14"/>
      <c r="M66" s="14"/>
      <c r="N66" s="14"/>
      <c r="O66" s="14"/>
      <c r="P66" s="14"/>
      <c r="Q66" s="14"/>
      <c r="R66" s="14"/>
      <c r="S66" s="14"/>
      <c r="T66" s="14"/>
      <c r="U66" s="14"/>
      <c r="V66" s="14"/>
      <c r="W66" s="14"/>
      <c r="X66" s="14"/>
      <c r="Y66" s="14"/>
      <c r="Z66" s="14"/>
      <c r="AA66" s="14"/>
      <c r="AB66" s="14"/>
      <c r="AC66" s="14"/>
      <c r="AD66" s="14"/>
      <c r="AE66" s="14"/>
    </row>
    <row r="67" spans="1:31" s="57" customFormat="1" ht="12" hidden="1" customHeight="1" x14ac:dyDescent="0.25">
      <c r="A67" s="14"/>
      <c r="B67" s="14"/>
      <c r="C67" s="14"/>
      <c r="D67" s="14" t="s">
        <v>155</v>
      </c>
      <c r="E67" s="14" t="s">
        <v>220</v>
      </c>
      <c r="F67" s="104"/>
      <c r="H67" s="14"/>
      <c r="I67" s="14"/>
      <c r="J67" s="14"/>
      <c r="K67" s="14"/>
      <c r="L67" s="14"/>
      <c r="M67" s="14"/>
      <c r="N67" s="14"/>
      <c r="O67" s="14"/>
      <c r="P67" s="14"/>
      <c r="Q67" s="14"/>
      <c r="R67" s="14"/>
      <c r="S67" s="14"/>
      <c r="T67" s="14"/>
      <c r="U67" s="14"/>
      <c r="V67" s="14"/>
      <c r="W67" s="14"/>
      <c r="X67" s="14"/>
      <c r="Y67" s="14"/>
      <c r="Z67" s="14"/>
      <c r="AA67" s="14"/>
      <c r="AB67" s="14"/>
      <c r="AC67" s="14"/>
      <c r="AD67" s="14"/>
      <c r="AE67" s="14"/>
    </row>
    <row r="68" spans="1:31" s="57" customFormat="1" ht="12" hidden="1" customHeight="1" x14ac:dyDescent="0.25">
      <c r="A68" s="14"/>
      <c r="B68" s="14"/>
      <c r="C68" s="14"/>
      <c r="D68" s="121" t="s">
        <v>169</v>
      </c>
      <c r="E68" s="121" t="s">
        <v>170</v>
      </c>
      <c r="F68" s="122" t="s">
        <v>29</v>
      </c>
      <c r="H68" s="14"/>
      <c r="I68" s="14"/>
      <c r="J68" s="14"/>
      <c r="K68" s="14"/>
      <c r="L68" s="14"/>
      <c r="M68" s="14"/>
      <c r="N68" s="14"/>
      <c r="O68" s="14"/>
      <c r="P68" s="14"/>
      <c r="Q68" s="14"/>
      <c r="R68" s="14"/>
      <c r="S68" s="14"/>
      <c r="T68" s="14"/>
      <c r="U68" s="14"/>
      <c r="V68" s="14"/>
      <c r="W68" s="14"/>
      <c r="X68" s="14"/>
      <c r="Y68" s="14"/>
      <c r="Z68" s="14"/>
      <c r="AA68" s="14"/>
      <c r="AB68" s="14"/>
      <c r="AC68" s="14"/>
      <c r="AD68" s="14"/>
      <c r="AE68" s="14"/>
    </row>
    <row r="69" spans="1:31" s="57" customFormat="1" ht="12" hidden="1" customHeight="1" x14ac:dyDescent="0.25">
      <c r="A69" s="14"/>
      <c r="B69" s="14"/>
      <c r="C69" s="14"/>
      <c r="D69" s="121" t="s">
        <v>171</v>
      </c>
      <c r="E69" s="121" t="s">
        <v>172</v>
      </c>
      <c r="F69" s="122" t="s">
        <v>29</v>
      </c>
      <c r="H69" s="14"/>
      <c r="I69" s="14"/>
      <c r="J69" s="14"/>
      <c r="K69" s="14"/>
      <c r="L69" s="14"/>
      <c r="M69" s="14"/>
      <c r="N69" s="14"/>
      <c r="O69" s="14"/>
      <c r="P69" s="14"/>
      <c r="Q69" s="14"/>
      <c r="R69" s="14"/>
      <c r="S69" s="14"/>
      <c r="T69" s="14"/>
      <c r="U69" s="14"/>
      <c r="V69" s="14"/>
      <c r="W69" s="14"/>
      <c r="X69" s="14"/>
      <c r="Y69" s="14"/>
      <c r="Z69" s="14"/>
      <c r="AA69" s="14"/>
      <c r="AB69" s="14"/>
      <c r="AC69" s="14"/>
      <c r="AD69" s="14"/>
      <c r="AE69" s="14"/>
    </row>
    <row r="70" spans="1:31" s="57" customFormat="1" ht="12" hidden="1" customHeight="1" x14ac:dyDescent="0.25">
      <c r="A70" s="14"/>
      <c r="B70" s="14"/>
      <c r="C70" s="14"/>
      <c r="D70" s="125" t="s">
        <v>193</v>
      </c>
      <c r="E70" s="125" t="s">
        <v>194</v>
      </c>
      <c r="F70" s="126" t="s">
        <v>29</v>
      </c>
      <c r="H70" s="14"/>
      <c r="I70" s="14"/>
      <c r="J70" s="14"/>
      <c r="K70" s="14"/>
      <c r="L70" s="14"/>
      <c r="M70" s="14"/>
      <c r="N70" s="14"/>
      <c r="O70" s="14"/>
      <c r="P70" s="14"/>
      <c r="Q70" s="14"/>
      <c r="R70" s="14"/>
      <c r="S70" s="14"/>
      <c r="T70" s="14"/>
      <c r="U70" s="14"/>
      <c r="V70" s="14"/>
      <c r="W70" s="14"/>
      <c r="X70" s="14"/>
      <c r="Y70" s="14"/>
      <c r="Z70" s="14"/>
      <c r="AA70" s="14"/>
      <c r="AB70" s="14"/>
      <c r="AC70" s="14"/>
      <c r="AD70" s="14"/>
      <c r="AE70" s="14"/>
    </row>
    <row r="71" spans="1:31" s="57" customFormat="1" ht="12" hidden="1" customHeight="1" x14ac:dyDescent="0.25">
      <c r="A71" s="14"/>
      <c r="B71" s="14"/>
      <c r="C71" s="14"/>
      <c r="D71" s="125" t="s">
        <v>195</v>
      </c>
      <c r="E71" s="125" t="s">
        <v>196</v>
      </c>
      <c r="F71" s="126" t="s">
        <v>29</v>
      </c>
      <c r="H71" s="14"/>
      <c r="I71" s="14"/>
      <c r="J71" s="14"/>
      <c r="K71" s="14"/>
      <c r="L71" s="14"/>
      <c r="M71" s="14"/>
      <c r="N71" s="14"/>
      <c r="O71" s="14"/>
      <c r="P71" s="14"/>
      <c r="Q71" s="14"/>
      <c r="R71" s="14"/>
      <c r="S71" s="14"/>
      <c r="T71" s="14"/>
      <c r="U71" s="14"/>
      <c r="V71" s="14"/>
      <c r="W71" s="14"/>
      <c r="X71" s="14"/>
      <c r="Y71" s="14"/>
      <c r="Z71" s="14"/>
      <c r="AA71" s="14"/>
      <c r="AB71" s="14"/>
      <c r="AC71" s="14"/>
      <c r="AD71" s="14"/>
      <c r="AE71" s="14"/>
    </row>
    <row r="72" spans="1:31" s="57" customFormat="1" ht="12" hidden="1" customHeight="1" x14ac:dyDescent="0.25">
      <c r="A72" s="14"/>
      <c r="B72" s="14"/>
      <c r="C72" s="14"/>
      <c r="D72" s="14" t="s">
        <v>221</v>
      </c>
      <c r="E72" s="14" t="s">
        <v>222</v>
      </c>
      <c r="F72" s="104" t="s">
        <v>24</v>
      </c>
      <c r="H72" s="14"/>
      <c r="I72" s="14"/>
      <c r="J72" s="14"/>
      <c r="K72" s="14"/>
      <c r="L72" s="14"/>
      <c r="M72" s="14"/>
      <c r="N72" s="14"/>
      <c r="O72" s="14"/>
      <c r="P72" s="14"/>
      <c r="Q72" s="14"/>
      <c r="R72" s="14"/>
      <c r="S72" s="14"/>
      <c r="T72" s="14"/>
      <c r="U72" s="14"/>
      <c r="V72" s="14"/>
      <c r="W72" s="14"/>
      <c r="X72" s="14"/>
      <c r="Y72" s="14"/>
      <c r="Z72" s="14"/>
      <c r="AA72" s="14"/>
      <c r="AB72" s="14"/>
      <c r="AC72" s="14"/>
      <c r="AD72" s="14"/>
      <c r="AE72" s="14"/>
    </row>
    <row r="73" spans="1:31" s="57" customFormat="1" ht="12" hidden="1" customHeight="1" x14ac:dyDescent="0.25">
      <c r="A73" s="14"/>
      <c r="B73" s="14"/>
      <c r="C73" s="14"/>
      <c r="D73" s="14" t="s">
        <v>223</v>
      </c>
      <c r="E73" s="14" t="s">
        <v>178</v>
      </c>
      <c r="F73" s="104" t="s">
        <v>24</v>
      </c>
      <c r="H73" s="14"/>
      <c r="I73" s="14"/>
      <c r="J73" s="14"/>
      <c r="K73" s="14"/>
      <c r="L73" s="14"/>
      <c r="M73" s="14"/>
      <c r="N73" s="14"/>
      <c r="O73" s="14"/>
      <c r="P73" s="14"/>
      <c r="Q73" s="14"/>
      <c r="R73" s="14"/>
      <c r="S73" s="14"/>
      <c r="T73" s="14"/>
      <c r="U73" s="14"/>
      <c r="V73" s="14"/>
      <c r="W73" s="14"/>
      <c r="X73" s="14"/>
      <c r="Y73" s="14"/>
      <c r="Z73" s="14"/>
      <c r="AA73" s="14"/>
      <c r="AB73" s="14"/>
      <c r="AC73" s="14"/>
      <c r="AD73" s="14"/>
      <c r="AE73" s="14"/>
    </row>
    <row r="74" spans="1:31" s="57" customFormat="1" ht="12" hidden="1" customHeight="1" x14ac:dyDescent="0.25">
      <c r="A74" s="14"/>
      <c r="B74" s="14"/>
      <c r="C74" s="14"/>
      <c r="D74" s="14" t="s">
        <v>224</v>
      </c>
      <c r="E74" s="14" t="s">
        <v>160</v>
      </c>
      <c r="F74" s="104" t="s">
        <v>24</v>
      </c>
      <c r="H74" s="14"/>
      <c r="I74" s="14"/>
      <c r="J74" s="14"/>
      <c r="K74" s="14"/>
      <c r="L74" s="14"/>
      <c r="M74" s="14"/>
      <c r="N74" s="14"/>
      <c r="O74" s="14"/>
      <c r="P74" s="14"/>
      <c r="Q74" s="14"/>
      <c r="R74" s="14"/>
      <c r="S74" s="14"/>
      <c r="T74" s="14"/>
      <c r="U74" s="14"/>
      <c r="V74" s="14"/>
      <c r="W74" s="14"/>
      <c r="X74" s="14"/>
      <c r="Y74" s="14"/>
      <c r="Z74" s="14"/>
      <c r="AA74" s="14"/>
      <c r="AB74" s="14"/>
      <c r="AC74" s="14"/>
      <c r="AD74" s="14"/>
      <c r="AE74" s="14"/>
    </row>
    <row r="75" spans="1:31" s="57" customFormat="1" ht="12" hidden="1" customHeight="1" x14ac:dyDescent="0.25">
      <c r="A75" s="14"/>
      <c r="B75" s="14"/>
      <c r="C75" s="14"/>
      <c r="D75" s="14" t="s">
        <v>225</v>
      </c>
      <c r="E75" s="14" t="s">
        <v>176</v>
      </c>
      <c r="F75" s="104" t="s">
        <v>24</v>
      </c>
      <c r="H75" s="14"/>
      <c r="I75" s="14"/>
      <c r="J75" s="14"/>
      <c r="K75" s="14"/>
      <c r="L75" s="14"/>
      <c r="M75" s="14"/>
      <c r="N75" s="14"/>
      <c r="O75" s="14"/>
      <c r="P75" s="14"/>
      <c r="Q75" s="14"/>
      <c r="R75" s="14"/>
      <c r="S75" s="14"/>
      <c r="T75" s="14"/>
      <c r="U75" s="14"/>
      <c r="V75" s="14"/>
      <c r="W75" s="14"/>
      <c r="X75" s="14"/>
      <c r="Y75" s="14"/>
      <c r="Z75" s="14"/>
      <c r="AA75" s="14"/>
      <c r="AB75" s="14"/>
      <c r="AC75" s="14"/>
      <c r="AD75" s="14"/>
      <c r="AE75" s="14"/>
    </row>
    <row r="76" spans="1:31" s="57" customFormat="1" ht="12" hidden="1" customHeight="1" x14ac:dyDescent="0.25">
      <c r="A76" s="14"/>
      <c r="B76" s="14"/>
      <c r="C76" s="14"/>
      <c r="D76" s="121" t="s">
        <v>177</v>
      </c>
      <c r="E76" s="121" t="s">
        <v>178</v>
      </c>
      <c r="F76" s="122" t="s">
        <v>49</v>
      </c>
      <c r="H76" s="14"/>
      <c r="I76" s="14"/>
      <c r="J76" s="14"/>
      <c r="K76" s="14"/>
      <c r="L76" s="14"/>
      <c r="M76" s="14"/>
      <c r="N76" s="14"/>
      <c r="O76" s="14"/>
      <c r="P76" s="14"/>
      <c r="Q76" s="14"/>
      <c r="R76" s="14"/>
      <c r="S76" s="14"/>
      <c r="T76" s="14"/>
      <c r="U76" s="14"/>
      <c r="V76" s="14"/>
      <c r="W76" s="14"/>
      <c r="X76" s="14"/>
      <c r="Y76" s="14"/>
      <c r="Z76" s="14"/>
      <c r="AA76" s="14"/>
      <c r="AB76" s="14"/>
      <c r="AC76" s="14"/>
      <c r="AD76" s="14"/>
      <c r="AE76" s="14"/>
    </row>
    <row r="77" spans="1:31" s="57" customFormat="1" ht="12" hidden="1" customHeight="1" x14ac:dyDescent="0.25">
      <c r="A77" s="14"/>
      <c r="B77" s="14"/>
      <c r="C77" s="14"/>
      <c r="D77" s="121" t="s">
        <v>179</v>
      </c>
      <c r="E77" s="121" t="s">
        <v>180</v>
      </c>
      <c r="F77" s="122" t="s">
        <v>49</v>
      </c>
      <c r="H77" s="14"/>
      <c r="I77" s="14"/>
      <c r="J77" s="14"/>
      <c r="K77" s="14"/>
      <c r="L77" s="14"/>
      <c r="M77" s="14"/>
      <c r="N77" s="14"/>
      <c r="O77" s="14"/>
      <c r="P77" s="14"/>
      <c r="Q77" s="14"/>
      <c r="R77" s="14"/>
      <c r="S77" s="14"/>
      <c r="T77" s="14"/>
      <c r="U77" s="14"/>
      <c r="V77" s="14"/>
      <c r="W77" s="14"/>
      <c r="X77" s="14"/>
      <c r="Y77" s="14"/>
      <c r="Z77" s="14"/>
      <c r="AA77" s="14"/>
      <c r="AB77" s="14"/>
      <c r="AC77" s="14"/>
      <c r="AD77" s="14"/>
      <c r="AE77" s="14"/>
    </row>
    <row r="78" spans="1:31" s="57" customFormat="1" ht="12" hidden="1" customHeight="1" x14ac:dyDescent="0.25">
      <c r="A78" s="14"/>
      <c r="B78" s="14"/>
      <c r="C78" s="14"/>
      <c r="D78" s="121" t="s">
        <v>181</v>
      </c>
      <c r="E78" s="121" t="s">
        <v>182</v>
      </c>
      <c r="F78" s="122" t="s">
        <v>24</v>
      </c>
      <c r="H78" s="14"/>
      <c r="I78" s="14"/>
      <c r="J78" s="14"/>
      <c r="K78" s="14"/>
      <c r="L78" s="14"/>
      <c r="M78" s="14"/>
      <c r="N78" s="14"/>
      <c r="O78" s="14"/>
      <c r="P78" s="14"/>
      <c r="Q78" s="14"/>
      <c r="R78" s="14"/>
      <c r="S78" s="14"/>
      <c r="T78" s="14"/>
      <c r="U78" s="14"/>
      <c r="V78" s="14"/>
      <c r="W78" s="14"/>
      <c r="X78" s="14"/>
      <c r="Y78" s="14"/>
      <c r="Z78" s="14"/>
      <c r="AA78" s="14"/>
      <c r="AB78" s="14"/>
      <c r="AC78" s="14"/>
      <c r="AD78" s="14"/>
      <c r="AE78" s="14"/>
    </row>
    <row r="79" spans="1:31" s="57" customFormat="1" ht="12" hidden="1" customHeight="1" x14ac:dyDescent="0.25">
      <c r="A79" s="14"/>
      <c r="B79" s="14"/>
      <c r="C79" s="14"/>
      <c r="D79" s="121" t="s">
        <v>183</v>
      </c>
      <c r="E79" s="121" t="s">
        <v>180</v>
      </c>
      <c r="F79" s="122" t="s">
        <v>24</v>
      </c>
      <c r="H79" s="14"/>
      <c r="I79" s="14"/>
      <c r="J79" s="14"/>
      <c r="K79" s="14"/>
      <c r="L79" s="14"/>
      <c r="M79" s="14"/>
      <c r="N79" s="14"/>
      <c r="O79" s="14"/>
      <c r="P79" s="14"/>
      <c r="Q79" s="14"/>
      <c r="R79" s="14"/>
      <c r="S79" s="14"/>
      <c r="T79" s="14"/>
      <c r="U79" s="14"/>
      <c r="V79" s="14"/>
      <c r="W79" s="14"/>
      <c r="X79" s="14"/>
      <c r="Y79" s="14"/>
      <c r="Z79" s="14"/>
      <c r="AA79" s="14"/>
      <c r="AB79" s="14"/>
      <c r="AC79" s="14"/>
      <c r="AD79" s="14"/>
      <c r="AE79" s="14"/>
    </row>
    <row r="80" spans="1:31" s="57" customFormat="1" ht="12" hidden="1" customHeight="1" x14ac:dyDescent="0.25">
      <c r="A80" s="14"/>
      <c r="B80" s="14"/>
      <c r="C80" s="14"/>
      <c r="D80" s="14" t="s">
        <v>226</v>
      </c>
      <c r="E80" s="14" t="s">
        <v>164</v>
      </c>
      <c r="F80" s="104" t="s">
        <v>24</v>
      </c>
      <c r="H80" s="14"/>
      <c r="I80" s="14"/>
      <c r="J80" s="14"/>
      <c r="K80" s="14"/>
      <c r="L80" s="14"/>
      <c r="M80" s="14"/>
      <c r="N80" s="14"/>
      <c r="O80" s="14"/>
      <c r="P80" s="14"/>
      <c r="Q80" s="14"/>
      <c r="R80" s="14"/>
      <c r="S80" s="14"/>
      <c r="T80" s="14"/>
      <c r="U80" s="14"/>
      <c r="V80" s="14"/>
      <c r="W80" s="14"/>
      <c r="X80" s="14"/>
      <c r="Y80" s="14"/>
      <c r="Z80" s="14"/>
      <c r="AA80" s="14"/>
      <c r="AB80" s="14"/>
      <c r="AC80" s="14"/>
      <c r="AD80" s="14"/>
      <c r="AE80" s="14"/>
    </row>
    <row r="81" spans="1:31" s="57" customFormat="1" ht="12" hidden="1" customHeight="1" x14ac:dyDescent="0.25">
      <c r="A81" s="14"/>
      <c r="B81" s="14"/>
      <c r="C81" s="14"/>
      <c r="D81" s="14" t="s">
        <v>227</v>
      </c>
      <c r="E81" s="14" t="s">
        <v>198</v>
      </c>
      <c r="F81" s="104" t="s">
        <v>24</v>
      </c>
      <c r="H81" s="14"/>
      <c r="I81" s="14"/>
      <c r="J81" s="14"/>
      <c r="K81" s="14"/>
      <c r="L81" s="14"/>
      <c r="M81" s="14"/>
      <c r="N81" s="14"/>
      <c r="O81" s="14"/>
      <c r="P81" s="14"/>
      <c r="Q81" s="14"/>
      <c r="R81" s="14"/>
      <c r="S81" s="14"/>
      <c r="T81" s="14"/>
      <c r="U81" s="14"/>
      <c r="V81" s="14"/>
      <c r="W81" s="14"/>
      <c r="X81" s="14"/>
      <c r="Y81" s="14"/>
      <c r="Z81" s="14"/>
      <c r="AA81" s="14"/>
      <c r="AB81" s="14"/>
      <c r="AC81" s="14"/>
      <c r="AD81" s="14"/>
      <c r="AE81" s="14"/>
    </row>
    <row r="82" spans="1:31" s="57" customFormat="1" ht="12" hidden="1" customHeight="1" x14ac:dyDescent="0.25">
      <c r="A82" s="14"/>
      <c r="B82" s="14"/>
      <c r="C82" s="14"/>
      <c r="D82" s="123" t="s">
        <v>200</v>
      </c>
      <c r="E82" s="123" t="s">
        <v>192</v>
      </c>
      <c r="F82" s="124" t="s">
        <v>49</v>
      </c>
      <c r="H82" s="14"/>
      <c r="I82" s="14"/>
      <c r="J82" s="14"/>
      <c r="K82" s="14"/>
      <c r="L82" s="14"/>
      <c r="M82" s="14"/>
      <c r="N82" s="14"/>
      <c r="O82" s="14"/>
      <c r="P82" s="14"/>
      <c r="Q82" s="14"/>
      <c r="R82" s="14"/>
      <c r="S82" s="14"/>
      <c r="T82" s="14"/>
      <c r="U82" s="14"/>
      <c r="V82" s="14"/>
      <c r="W82" s="14"/>
      <c r="X82" s="14"/>
      <c r="Y82" s="14"/>
      <c r="Z82" s="14"/>
      <c r="AA82" s="14"/>
      <c r="AB82" s="14"/>
      <c r="AC82" s="14"/>
      <c r="AD82" s="14"/>
      <c r="AE82" s="14"/>
    </row>
    <row r="83" spans="1:31" s="57" customFormat="1" ht="12" hidden="1" customHeight="1" x14ac:dyDescent="0.25">
      <c r="A83" s="14"/>
      <c r="B83" s="14"/>
      <c r="C83" s="14"/>
      <c r="D83" s="123" t="s">
        <v>201</v>
      </c>
      <c r="E83" s="123" t="s">
        <v>154</v>
      </c>
      <c r="F83" s="124" t="s">
        <v>49</v>
      </c>
      <c r="H83" s="14"/>
      <c r="I83" s="14"/>
      <c r="J83" s="14"/>
      <c r="K83" s="14"/>
      <c r="L83" s="14"/>
      <c r="M83" s="14"/>
      <c r="N83" s="14"/>
      <c r="O83" s="14"/>
      <c r="P83" s="14"/>
      <c r="Q83" s="14"/>
      <c r="R83" s="14"/>
      <c r="S83" s="14"/>
      <c r="T83" s="14"/>
      <c r="U83" s="14"/>
      <c r="V83" s="14"/>
      <c r="W83" s="14"/>
      <c r="X83" s="14"/>
      <c r="Y83" s="14"/>
      <c r="Z83" s="14"/>
      <c r="AA83" s="14"/>
      <c r="AB83" s="14"/>
      <c r="AC83" s="14"/>
      <c r="AD83" s="14"/>
      <c r="AE83" s="14"/>
    </row>
    <row r="84" spans="1:31" s="57" customFormat="1" ht="12" hidden="1" customHeight="1" x14ac:dyDescent="0.25">
      <c r="A84" s="14"/>
      <c r="B84" s="14"/>
      <c r="C84" s="14"/>
      <c r="D84" s="121" t="s">
        <v>161</v>
      </c>
      <c r="E84" s="121" t="s">
        <v>162</v>
      </c>
      <c r="F84" s="122" t="s">
        <v>79</v>
      </c>
      <c r="H84" s="14"/>
      <c r="I84" s="14"/>
      <c r="J84" s="14"/>
      <c r="K84" s="14"/>
      <c r="L84" s="14"/>
      <c r="M84" s="14"/>
      <c r="N84" s="14"/>
      <c r="O84" s="14"/>
      <c r="P84" s="14"/>
      <c r="Q84" s="14"/>
      <c r="R84" s="14"/>
      <c r="S84" s="14"/>
      <c r="T84" s="14"/>
      <c r="U84" s="14"/>
      <c r="V84" s="14"/>
      <c r="W84" s="14"/>
      <c r="X84" s="14"/>
      <c r="Y84" s="14"/>
      <c r="Z84" s="14"/>
      <c r="AA84" s="14"/>
      <c r="AB84" s="14"/>
      <c r="AC84" s="14"/>
      <c r="AD84" s="14"/>
      <c r="AE84" s="14"/>
    </row>
    <row r="85" spans="1:31" s="57" customFormat="1" ht="12" hidden="1" customHeight="1" x14ac:dyDescent="0.25">
      <c r="A85" s="14"/>
      <c r="B85" s="14"/>
      <c r="C85" s="14"/>
      <c r="D85" s="121" t="s">
        <v>163</v>
      </c>
      <c r="E85" s="121" t="s">
        <v>164</v>
      </c>
      <c r="F85" s="122" t="s">
        <v>24</v>
      </c>
      <c r="H85" s="14"/>
      <c r="I85" s="14"/>
      <c r="J85" s="14"/>
      <c r="K85" s="14"/>
      <c r="L85" s="14"/>
      <c r="M85" s="14"/>
      <c r="N85" s="14"/>
      <c r="O85" s="14"/>
      <c r="P85" s="14"/>
      <c r="Q85" s="14"/>
      <c r="R85" s="14"/>
      <c r="S85" s="14"/>
      <c r="T85" s="14"/>
      <c r="U85" s="14"/>
      <c r="V85" s="14"/>
      <c r="W85" s="14"/>
      <c r="X85" s="14"/>
      <c r="Y85" s="14"/>
      <c r="Z85" s="14"/>
      <c r="AA85" s="14"/>
      <c r="AB85" s="14"/>
      <c r="AC85" s="14"/>
      <c r="AD85" s="14"/>
      <c r="AE85" s="14"/>
    </row>
    <row r="86" spans="1:31" s="57" customFormat="1" ht="12" hidden="1" customHeight="1" x14ac:dyDescent="0.25">
      <c r="A86" s="14"/>
      <c r="B86" s="14"/>
      <c r="C86" s="14"/>
      <c r="D86" s="14" t="s">
        <v>228</v>
      </c>
      <c r="E86" s="14" t="s">
        <v>229</v>
      </c>
      <c r="F86" s="104" t="s">
        <v>29</v>
      </c>
      <c r="H86" s="14"/>
      <c r="I86" s="14"/>
      <c r="J86" s="14"/>
      <c r="K86" s="14"/>
      <c r="L86" s="14"/>
      <c r="M86" s="14"/>
      <c r="N86" s="14"/>
      <c r="O86" s="14"/>
      <c r="P86" s="14"/>
      <c r="Q86" s="14"/>
      <c r="R86" s="14"/>
      <c r="S86" s="14"/>
      <c r="T86" s="14"/>
      <c r="U86" s="14"/>
      <c r="V86" s="14"/>
      <c r="W86" s="14"/>
      <c r="X86" s="14"/>
      <c r="Y86" s="14"/>
      <c r="Z86" s="14"/>
      <c r="AA86" s="14"/>
      <c r="AB86" s="14"/>
      <c r="AC86" s="14"/>
      <c r="AD86" s="14"/>
      <c r="AE86" s="14"/>
    </row>
    <row r="87" spans="1:31" s="57" customFormat="1" ht="12" hidden="1" customHeight="1" x14ac:dyDescent="0.25">
      <c r="A87" s="14"/>
      <c r="B87" s="14"/>
      <c r="C87" s="14"/>
      <c r="D87" s="14" t="s">
        <v>230</v>
      </c>
      <c r="E87" s="14" t="s">
        <v>231</v>
      </c>
      <c r="F87" s="104" t="s">
        <v>29</v>
      </c>
      <c r="H87" s="14"/>
      <c r="I87" s="14"/>
      <c r="J87" s="14"/>
      <c r="K87" s="14"/>
      <c r="L87" s="14"/>
      <c r="M87" s="14"/>
      <c r="N87" s="14"/>
      <c r="O87" s="14"/>
      <c r="P87" s="14"/>
      <c r="Q87" s="14"/>
      <c r="R87" s="14"/>
      <c r="S87" s="14"/>
      <c r="T87" s="14"/>
      <c r="U87" s="14"/>
      <c r="V87" s="14"/>
      <c r="W87" s="14"/>
      <c r="X87" s="14"/>
      <c r="Y87" s="14"/>
      <c r="Z87" s="14"/>
      <c r="AA87" s="14"/>
      <c r="AB87" s="14"/>
      <c r="AC87" s="14"/>
      <c r="AD87" s="14"/>
      <c r="AE87" s="14"/>
    </row>
    <row r="88" spans="1:31" s="57" customFormat="1" ht="12" hidden="1" customHeight="1" x14ac:dyDescent="0.25">
      <c r="A88" s="14"/>
      <c r="B88" s="14"/>
      <c r="C88" s="14"/>
      <c r="D88" s="14" t="s">
        <v>232</v>
      </c>
      <c r="E88" s="14" t="s">
        <v>170</v>
      </c>
      <c r="F88" s="104" t="s">
        <v>24</v>
      </c>
      <c r="H88" s="14"/>
      <c r="I88" s="14"/>
      <c r="J88" s="14"/>
      <c r="K88" s="14"/>
      <c r="L88" s="14"/>
      <c r="M88" s="14"/>
      <c r="N88" s="14"/>
      <c r="O88" s="14"/>
      <c r="P88" s="14"/>
      <c r="Q88" s="14"/>
      <c r="R88" s="14"/>
      <c r="S88" s="14"/>
      <c r="T88" s="14"/>
      <c r="U88" s="14"/>
      <c r="V88" s="14"/>
      <c r="W88" s="14"/>
      <c r="X88" s="14"/>
      <c r="Y88" s="14"/>
      <c r="Z88" s="14"/>
      <c r="AA88" s="14"/>
      <c r="AB88" s="14"/>
      <c r="AC88" s="14"/>
      <c r="AD88" s="14"/>
      <c r="AE88" s="14"/>
    </row>
    <row r="89" spans="1:31" s="57" customFormat="1" ht="12" hidden="1" customHeight="1" x14ac:dyDescent="0.25">
      <c r="A89" s="14"/>
      <c r="B89" s="14"/>
      <c r="C89" s="14"/>
      <c r="D89" s="14" t="s">
        <v>233</v>
      </c>
      <c r="E89" s="14" t="s">
        <v>212</v>
      </c>
      <c r="F89" s="104" t="s">
        <v>29</v>
      </c>
      <c r="H89" s="14"/>
      <c r="I89" s="14"/>
      <c r="J89" s="14"/>
      <c r="K89" s="14"/>
      <c r="L89" s="14"/>
      <c r="M89" s="14"/>
      <c r="N89" s="14"/>
      <c r="O89" s="14"/>
      <c r="P89" s="14"/>
      <c r="Q89" s="14"/>
      <c r="R89" s="14"/>
      <c r="S89" s="14"/>
      <c r="T89" s="14"/>
      <c r="U89" s="14"/>
      <c r="V89" s="14"/>
      <c r="W89" s="14"/>
      <c r="X89" s="14"/>
      <c r="Y89" s="14"/>
      <c r="Z89" s="14"/>
      <c r="AA89" s="14"/>
      <c r="AB89" s="14"/>
      <c r="AC89" s="14"/>
      <c r="AD89" s="14"/>
      <c r="AE89" s="14"/>
    </row>
    <row r="90" spans="1:31" s="57" customFormat="1" ht="12" hidden="1" customHeight="1" x14ac:dyDescent="0.25">
      <c r="A90" s="14"/>
      <c r="B90" s="14"/>
      <c r="C90" s="14"/>
      <c r="D90" s="14" t="s">
        <v>234</v>
      </c>
      <c r="E90" s="14" t="s">
        <v>180</v>
      </c>
      <c r="F90" s="104" t="s">
        <v>24</v>
      </c>
      <c r="H90" s="14"/>
      <c r="I90" s="14"/>
      <c r="J90" s="14"/>
      <c r="K90" s="14"/>
      <c r="L90" s="14"/>
      <c r="M90" s="14"/>
      <c r="N90" s="14"/>
      <c r="O90" s="14"/>
      <c r="P90" s="14"/>
      <c r="Q90" s="14"/>
      <c r="R90" s="14"/>
      <c r="S90" s="14"/>
      <c r="T90" s="14"/>
      <c r="U90" s="14"/>
      <c r="V90" s="14"/>
      <c r="W90" s="14"/>
      <c r="X90" s="14"/>
      <c r="Y90" s="14"/>
      <c r="Z90" s="14"/>
      <c r="AA90" s="14"/>
      <c r="AB90" s="14"/>
      <c r="AC90" s="14"/>
      <c r="AD90" s="14"/>
      <c r="AE90" s="14"/>
    </row>
    <row r="91" spans="1:31" s="57" customFormat="1" ht="12" hidden="1" customHeight="1" x14ac:dyDescent="0.25">
      <c r="A91" s="14"/>
      <c r="B91" s="14"/>
      <c r="C91" s="14"/>
      <c r="D91" s="14" t="s">
        <v>235</v>
      </c>
      <c r="E91" s="14" t="s">
        <v>160</v>
      </c>
      <c r="F91" s="104" t="s">
        <v>67</v>
      </c>
      <c r="H91" s="14"/>
      <c r="I91" s="14"/>
      <c r="J91" s="14"/>
      <c r="K91" s="14"/>
      <c r="L91" s="14"/>
      <c r="M91" s="14"/>
      <c r="N91" s="14"/>
      <c r="O91" s="14"/>
      <c r="P91" s="14"/>
      <c r="Q91" s="14"/>
      <c r="R91" s="14"/>
      <c r="S91" s="14"/>
      <c r="T91" s="14"/>
      <c r="U91" s="14"/>
      <c r="V91" s="14"/>
      <c r="W91" s="14"/>
      <c r="X91" s="14"/>
      <c r="Y91" s="14"/>
      <c r="Z91" s="14"/>
      <c r="AA91" s="14"/>
      <c r="AB91" s="14"/>
      <c r="AC91" s="14"/>
      <c r="AD91" s="14"/>
      <c r="AE91" s="14"/>
    </row>
    <row r="92" spans="1:31" s="57" customFormat="1" ht="12" hidden="1" customHeight="1" x14ac:dyDescent="0.25">
      <c r="A92" s="14"/>
      <c r="B92" s="14"/>
      <c r="C92" s="14"/>
      <c r="D92" s="14" t="s">
        <v>236</v>
      </c>
      <c r="E92" s="14" t="s">
        <v>160</v>
      </c>
      <c r="F92" s="104" t="s">
        <v>29</v>
      </c>
      <c r="H92" s="14"/>
      <c r="I92" s="14"/>
      <c r="J92" s="14"/>
      <c r="K92" s="14"/>
      <c r="L92" s="14"/>
      <c r="M92" s="14"/>
      <c r="N92" s="14"/>
      <c r="O92" s="14"/>
      <c r="P92" s="14"/>
      <c r="Q92" s="14"/>
      <c r="R92" s="14"/>
      <c r="S92" s="14"/>
      <c r="T92" s="14"/>
      <c r="U92" s="14"/>
      <c r="V92" s="14"/>
      <c r="W92" s="14"/>
      <c r="X92" s="14"/>
      <c r="Y92" s="14"/>
      <c r="Z92" s="14"/>
      <c r="AA92" s="14"/>
      <c r="AB92" s="14"/>
      <c r="AC92" s="14"/>
      <c r="AD92" s="14"/>
      <c r="AE92" s="14"/>
    </row>
    <row r="93" spans="1:31" s="57" customFormat="1" ht="12" hidden="1" customHeight="1" x14ac:dyDescent="0.25">
      <c r="A93" s="14"/>
      <c r="B93" s="14"/>
      <c r="C93" s="14"/>
      <c r="D93" s="14" t="s">
        <v>237</v>
      </c>
      <c r="E93" s="14" t="s">
        <v>222</v>
      </c>
      <c r="F93" s="104" t="s">
        <v>29</v>
      </c>
      <c r="H93" s="14"/>
      <c r="I93" s="14"/>
      <c r="J93" s="14"/>
      <c r="K93" s="14"/>
      <c r="L93" s="14"/>
      <c r="M93" s="14"/>
      <c r="N93" s="14"/>
      <c r="O93" s="14"/>
      <c r="P93" s="14"/>
      <c r="Q93" s="14"/>
      <c r="R93" s="14"/>
      <c r="S93" s="14"/>
      <c r="T93" s="14"/>
      <c r="U93" s="14"/>
      <c r="V93" s="14"/>
      <c r="W93" s="14"/>
      <c r="X93" s="14"/>
      <c r="Y93" s="14"/>
      <c r="Z93" s="14"/>
      <c r="AA93" s="14"/>
      <c r="AB93" s="14"/>
      <c r="AC93" s="14"/>
      <c r="AD93" s="14"/>
      <c r="AE93" s="14"/>
    </row>
    <row r="94" spans="1:31" s="57" customFormat="1" ht="12" hidden="1" customHeight="1" x14ac:dyDescent="0.25">
      <c r="A94" s="14"/>
      <c r="B94" s="14"/>
      <c r="C94" s="14"/>
      <c r="D94" s="14" t="s">
        <v>238</v>
      </c>
      <c r="E94" s="14" t="s">
        <v>167</v>
      </c>
      <c r="F94" s="104" t="s">
        <v>29</v>
      </c>
      <c r="H94" s="14"/>
      <c r="I94" s="14"/>
      <c r="J94" s="14"/>
      <c r="K94" s="14"/>
      <c r="L94" s="14"/>
      <c r="M94" s="14"/>
      <c r="N94" s="14"/>
      <c r="O94" s="14"/>
      <c r="P94" s="14"/>
      <c r="Q94" s="14"/>
      <c r="R94" s="14"/>
      <c r="S94" s="14"/>
      <c r="T94" s="14"/>
      <c r="U94" s="14"/>
      <c r="V94" s="14"/>
      <c r="W94" s="14"/>
      <c r="X94" s="14"/>
      <c r="Y94" s="14"/>
      <c r="Z94" s="14"/>
      <c r="AA94" s="14"/>
      <c r="AB94" s="14"/>
      <c r="AC94" s="14"/>
      <c r="AD94" s="14"/>
      <c r="AE94" s="14"/>
    </row>
    <row r="95" spans="1:31" s="57" customFormat="1" ht="12" hidden="1" customHeight="1" x14ac:dyDescent="0.25">
      <c r="A95" s="14"/>
      <c r="B95" s="14"/>
      <c r="C95" s="14"/>
      <c r="D95" s="14" t="s">
        <v>239</v>
      </c>
      <c r="E95" s="14" t="s">
        <v>198</v>
      </c>
      <c r="F95" s="104" t="s">
        <v>29</v>
      </c>
      <c r="H95" s="14"/>
      <c r="I95" s="14"/>
      <c r="J95" s="14"/>
      <c r="K95" s="14"/>
      <c r="L95" s="14"/>
      <c r="M95" s="14"/>
      <c r="N95" s="14"/>
      <c r="O95" s="14"/>
      <c r="P95" s="14"/>
      <c r="Q95" s="14"/>
      <c r="R95" s="14"/>
      <c r="S95" s="14"/>
      <c r="T95" s="14"/>
      <c r="U95" s="14"/>
      <c r="V95" s="14"/>
      <c r="W95" s="14"/>
      <c r="X95" s="14"/>
      <c r="Y95" s="14"/>
      <c r="Z95" s="14"/>
      <c r="AA95" s="14"/>
      <c r="AB95" s="14"/>
      <c r="AC95" s="14"/>
      <c r="AD95" s="14"/>
      <c r="AE95" s="14"/>
    </row>
    <row r="96" spans="1:31" s="57" customFormat="1" ht="12" hidden="1" customHeight="1" x14ac:dyDescent="0.25">
      <c r="A96" s="14"/>
      <c r="B96" s="14"/>
      <c r="C96" s="14"/>
      <c r="D96" s="125" t="s">
        <v>186</v>
      </c>
      <c r="E96" s="125" t="s">
        <v>187</v>
      </c>
      <c r="F96" s="126" t="s">
        <v>29</v>
      </c>
      <c r="H96" s="14"/>
      <c r="I96" s="14"/>
      <c r="J96" s="14"/>
      <c r="K96" s="14"/>
      <c r="L96" s="14"/>
      <c r="M96" s="14"/>
      <c r="N96" s="14"/>
      <c r="O96" s="14"/>
      <c r="P96" s="14"/>
      <c r="Q96" s="14"/>
      <c r="R96" s="14"/>
      <c r="S96" s="14"/>
      <c r="T96" s="14"/>
      <c r="U96" s="14"/>
      <c r="V96" s="14"/>
      <c r="W96" s="14"/>
      <c r="X96" s="14"/>
      <c r="Y96" s="14"/>
      <c r="Z96" s="14"/>
      <c r="AA96" s="14"/>
      <c r="AB96" s="14"/>
      <c r="AC96" s="14"/>
      <c r="AD96" s="14"/>
      <c r="AE96" s="14"/>
    </row>
    <row r="97" spans="1:16" ht="12" hidden="1" customHeight="1" x14ac:dyDescent="0.25">
      <c r="D97" s="125" t="s">
        <v>188</v>
      </c>
      <c r="E97" s="125" t="s">
        <v>164</v>
      </c>
      <c r="F97" s="126" t="s">
        <v>29</v>
      </c>
    </row>
    <row r="98" spans="1:16" ht="12" hidden="1" customHeight="1" x14ac:dyDescent="0.25">
      <c r="D98" s="123" t="s">
        <v>202</v>
      </c>
      <c r="E98" s="123" t="s">
        <v>162</v>
      </c>
      <c r="F98" s="124" t="s">
        <v>49</v>
      </c>
    </row>
    <row r="99" spans="1:16" ht="12" hidden="1" customHeight="1" x14ac:dyDescent="0.25">
      <c r="D99" s="123" t="s">
        <v>203</v>
      </c>
      <c r="E99" s="123" t="s">
        <v>160</v>
      </c>
      <c r="F99" s="124" t="s">
        <v>29</v>
      </c>
    </row>
    <row r="100" spans="1:16" ht="12" hidden="1" customHeight="1" x14ac:dyDescent="0.25">
      <c r="D100" s="121" t="s">
        <v>173</v>
      </c>
      <c r="E100" s="121" t="s">
        <v>174</v>
      </c>
      <c r="F100" s="122" t="s">
        <v>49</v>
      </c>
    </row>
    <row r="101" spans="1:16" ht="12" hidden="1" customHeight="1" x14ac:dyDescent="0.25">
      <c r="D101" s="121" t="s">
        <v>175</v>
      </c>
      <c r="E101" s="121" t="s">
        <v>176</v>
      </c>
      <c r="F101" s="122" t="s">
        <v>98</v>
      </c>
    </row>
    <row r="102" spans="1:16" ht="12" hidden="1" customHeight="1" x14ac:dyDescent="0.25">
      <c r="D102" s="121" t="s">
        <v>165</v>
      </c>
      <c r="E102" s="121" t="s">
        <v>158</v>
      </c>
      <c r="F102" s="122" t="s">
        <v>240</v>
      </c>
    </row>
    <row r="103" spans="1:16" ht="12" hidden="1" customHeight="1" x14ac:dyDescent="0.25">
      <c r="D103" s="121" t="s">
        <v>166</v>
      </c>
      <c r="E103" s="121" t="s">
        <v>167</v>
      </c>
      <c r="F103" s="122" t="s">
        <v>168</v>
      </c>
    </row>
    <row r="104" spans="1:16" ht="12" hidden="1" customHeight="1" x14ac:dyDescent="0.25">
      <c r="D104" s="14" t="s">
        <v>241</v>
      </c>
      <c r="E104" s="14" t="s">
        <v>220</v>
      </c>
      <c r="F104" s="104" t="s">
        <v>49</v>
      </c>
    </row>
    <row r="105" spans="1:16" ht="12" hidden="1" customHeight="1" x14ac:dyDescent="0.25">
      <c r="D105" s="14" t="s">
        <v>242</v>
      </c>
      <c r="E105" s="14" t="s">
        <v>205</v>
      </c>
      <c r="F105" s="104" t="s">
        <v>49</v>
      </c>
    </row>
    <row r="106" spans="1:16" ht="12" hidden="1" customHeight="1" x14ac:dyDescent="0.25">
      <c r="D106" s="121" t="s">
        <v>157</v>
      </c>
      <c r="E106" s="121" t="s">
        <v>158</v>
      </c>
      <c r="F106" s="122" t="s">
        <v>98</v>
      </c>
    </row>
    <row r="107" spans="1:16" ht="12" hidden="1" customHeight="1" x14ac:dyDescent="0.25">
      <c r="D107" s="121" t="s">
        <v>159</v>
      </c>
      <c r="E107" s="121" t="s">
        <v>160</v>
      </c>
      <c r="F107" s="122" t="s">
        <v>38</v>
      </c>
    </row>
    <row r="108" spans="1:16" ht="12" hidden="1" customHeight="1" x14ac:dyDescent="0.25">
      <c r="D108" s="125" t="s">
        <v>189</v>
      </c>
      <c r="E108" s="125" t="s">
        <v>190</v>
      </c>
      <c r="F108" s="126" t="s">
        <v>110</v>
      </c>
    </row>
    <row r="109" spans="1:16" ht="12" hidden="1" customHeight="1" x14ac:dyDescent="0.25">
      <c r="D109" s="125" t="s">
        <v>191</v>
      </c>
      <c r="E109" s="125" t="s">
        <v>192</v>
      </c>
      <c r="F109" s="126" t="s">
        <v>110</v>
      </c>
    </row>
    <row r="110" spans="1:16" ht="12" hidden="1" customHeight="1" x14ac:dyDescent="0.25">
      <c r="D110" s="123" t="s">
        <v>204</v>
      </c>
      <c r="E110" s="123" t="s">
        <v>205</v>
      </c>
      <c r="F110" s="124" t="s">
        <v>29</v>
      </c>
    </row>
    <row r="111" spans="1:16" ht="12" hidden="1" customHeight="1" x14ac:dyDescent="0.25">
      <c r="D111" s="123" t="s">
        <v>206</v>
      </c>
      <c r="E111" s="123" t="s">
        <v>160</v>
      </c>
      <c r="F111" s="124" t="s">
        <v>29</v>
      </c>
    </row>
    <row r="112" spans="1:16" s="45" customFormat="1" ht="20.25" customHeight="1" x14ac:dyDescent="0.35">
      <c r="A112" s="95"/>
      <c r="B112" s="96"/>
      <c r="C112" s="97"/>
      <c r="D112" s="98"/>
      <c r="E112" s="98"/>
      <c r="F112" s="98"/>
      <c r="G112" s="99"/>
      <c r="H112" s="99"/>
      <c r="I112" s="99"/>
      <c r="J112" s="100"/>
      <c r="K112" s="101"/>
      <c r="L112" s="102"/>
      <c r="M112" s="102"/>
      <c r="N112" s="103"/>
      <c r="P112" s="88"/>
    </row>
    <row r="113" spans="1:24" s="11" customFormat="1" ht="21.75" customHeight="1" x14ac:dyDescent="0.25">
      <c r="A113" s="483" t="s">
        <v>127</v>
      </c>
      <c r="B113" s="483"/>
      <c r="C113" s="483"/>
      <c r="D113" s="483"/>
      <c r="E113" s="483"/>
      <c r="F113" s="483"/>
      <c r="G113" s="483"/>
      <c r="H113" s="483"/>
      <c r="I113" s="483"/>
      <c r="J113" s="483"/>
      <c r="K113" s="483"/>
      <c r="L113" s="483"/>
      <c r="M113" s="483"/>
      <c r="N113" s="483"/>
    </row>
    <row r="114" spans="1:24" s="11" customFormat="1" ht="19.5" customHeight="1" x14ac:dyDescent="0.25">
      <c r="A114" s="484" t="s">
        <v>128</v>
      </c>
      <c r="B114" s="484"/>
      <c r="C114" s="484"/>
      <c r="D114" s="484"/>
      <c r="E114" s="484"/>
      <c r="F114" s="484"/>
      <c r="G114" s="484"/>
      <c r="H114" s="484"/>
      <c r="I114" s="484"/>
      <c r="J114" s="484"/>
      <c r="K114" s="484"/>
      <c r="L114" s="484"/>
      <c r="M114" s="484"/>
      <c r="N114" s="484"/>
    </row>
    <row r="115" spans="1:24" s="45" customFormat="1" ht="15.5" x14ac:dyDescent="0.35"/>
    <row r="116" spans="1:24" s="45" customFormat="1" ht="7.9" customHeight="1" x14ac:dyDescent="0.35"/>
    <row r="117" spans="1:24" s="108" customFormat="1" ht="12" customHeight="1" x14ac:dyDescent="0.25">
      <c r="A117" s="105"/>
      <c r="B117" s="485"/>
      <c r="C117" s="485"/>
      <c r="D117" s="106"/>
      <c r="E117" s="106"/>
      <c r="F117" s="464"/>
      <c r="G117" s="464"/>
      <c r="H117" s="464"/>
      <c r="I117" s="464"/>
      <c r="J117" s="465"/>
      <c r="K117" s="366" t="s">
        <v>129</v>
      </c>
      <c r="L117" s="367"/>
      <c r="M117" s="367"/>
      <c r="N117" s="368"/>
      <c r="O117" s="107"/>
      <c r="S117" s="109"/>
      <c r="T117" s="109"/>
      <c r="U117" s="109"/>
      <c r="V117" s="109"/>
      <c r="W117" s="109"/>
      <c r="X117" s="109"/>
    </row>
    <row r="118" spans="1:24" s="113" customFormat="1" ht="12" customHeight="1" x14ac:dyDescent="0.2">
      <c r="A118" s="109"/>
      <c r="B118" s="466"/>
      <c r="C118" s="466"/>
      <c r="D118" s="110"/>
      <c r="E118" s="110"/>
      <c r="F118" s="463"/>
      <c r="G118" s="463"/>
      <c r="H118" s="477"/>
      <c r="I118" s="477"/>
      <c r="J118" s="384"/>
      <c r="K118" s="478" t="s">
        <v>278</v>
      </c>
      <c r="L118" s="479"/>
      <c r="M118" s="479"/>
      <c r="N118" s="386"/>
      <c r="O118" s="112"/>
      <c r="S118" s="114"/>
      <c r="T118" s="114"/>
      <c r="U118" s="114"/>
      <c r="V118" s="114"/>
      <c r="W118" s="114"/>
      <c r="X118" s="114"/>
    </row>
    <row r="119" spans="1:24" s="113" customFormat="1" ht="12" customHeight="1" x14ac:dyDescent="0.2">
      <c r="A119" s="109"/>
      <c r="B119" s="466"/>
      <c r="C119" s="466"/>
      <c r="D119" s="110"/>
      <c r="E119" s="115"/>
      <c r="F119" s="463"/>
      <c r="G119" s="463"/>
      <c r="H119" s="464"/>
      <c r="I119" s="464"/>
      <c r="J119" s="465"/>
      <c r="K119" s="480"/>
      <c r="L119" s="481"/>
      <c r="M119" s="481"/>
      <c r="N119" s="482"/>
      <c r="O119" s="112"/>
      <c r="S119" s="114"/>
      <c r="T119" s="114"/>
      <c r="U119" s="114"/>
      <c r="V119" s="114"/>
      <c r="W119" s="114"/>
      <c r="X119" s="114"/>
    </row>
    <row r="120" spans="1:24" s="113" customFormat="1" ht="12" customHeight="1" x14ac:dyDescent="0.2">
      <c r="A120" s="109"/>
      <c r="B120" s="466"/>
      <c r="C120" s="466"/>
      <c r="D120" s="117"/>
      <c r="E120" s="117"/>
      <c r="F120" s="463"/>
      <c r="G120" s="463"/>
      <c r="H120" s="464"/>
      <c r="I120" s="464"/>
      <c r="J120" s="465"/>
      <c r="K120" s="366" t="s">
        <v>130</v>
      </c>
      <c r="L120" s="368"/>
      <c r="M120" s="366" t="s">
        <v>131</v>
      </c>
      <c r="N120" s="368"/>
      <c r="O120" s="112"/>
      <c r="S120" s="114"/>
      <c r="T120" s="114"/>
      <c r="U120" s="114"/>
      <c r="V120" s="114"/>
      <c r="W120" s="114"/>
      <c r="X120" s="114"/>
    </row>
    <row r="121" spans="1:24" s="113" customFormat="1" ht="12" customHeight="1" x14ac:dyDescent="0.2">
      <c r="A121" s="109"/>
      <c r="B121" s="466"/>
      <c r="C121" s="466"/>
      <c r="D121" s="109"/>
      <c r="E121" s="109"/>
      <c r="F121" s="463"/>
      <c r="G121" s="463"/>
      <c r="H121" s="464"/>
      <c r="I121" s="464"/>
      <c r="J121" s="465"/>
      <c r="K121" s="473" t="s">
        <v>403</v>
      </c>
      <c r="L121" s="474"/>
      <c r="M121" s="475">
        <v>0.6875</v>
      </c>
      <c r="N121" s="476"/>
      <c r="O121" s="112"/>
      <c r="S121" s="114"/>
      <c r="T121" s="114"/>
      <c r="U121" s="114"/>
      <c r="V121" s="114"/>
      <c r="W121" s="114"/>
      <c r="X121" s="114"/>
    </row>
    <row r="122" spans="1:24" s="113" customFormat="1" ht="12" customHeight="1" x14ac:dyDescent="0.2">
      <c r="A122" s="109"/>
      <c r="B122" s="466"/>
      <c r="C122" s="466"/>
      <c r="D122" s="109"/>
      <c r="E122" s="109"/>
      <c r="F122" s="463"/>
      <c r="G122" s="463"/>
      <c r="H122" s="464"/>
      <c r="I122" s="464"/>
      <c r="J122" s="465"/>
      <c r="K122" s="366" t="s">
        <v>132</v>
      </c>
      <c r="L122" s="367"/>
      <c r="M122" s="367"/>
      <c r="N122" s="368"/>
      <c r="O122" s="107"/>
      <c r="S122" s="114"/>
      <c r="T122" s="114"/>
      <c r="U122" s="114"/>
      <c r="V122" s="114"/>
      <c r="W122" s="114"/>
      <c r="X122" s="114"/>
    </row>
    <row r="123" spans="1:24" s="113" customFormat="1" ht="12" customHeight="1" x14ac:dyDescent="0.2">
      <c r="A123" s="109"/>
      <c r="B123" s="466"/>
      <c r="C123" s="466"/>
      <c r="D123" s="109"/>
      <c r="E123" s="118"/>
      <c r="F123" s="463"/>
      <c r="G123" s="463"/>
      <c r="H123" s="464"/>
      <c r="I123" s="464"/>
      <c r="J123" s="465"/>
      <c r="K123" s="467"/>
      <c r="L123" s="468"/>
      <c r="M123" s="471" t="s">
        <v>133</v>
      </c>
      <c r="N123" s="472"/>
      <c r="O123" s="112"/>
      <c r="S123" s="114"/>
      <c r="T123" s="114"/>
      <c r="U123" s="114"/>
      <c r="V123" s="114"/>
      <c r="W123" s="114"/>
      <c r="X123" s="114"/>
    </row>
    <row r="124" spans="1:24" s="113" customFormat="1" ht="12" customHeight="1" x14ac:dyDescent="0.2">
      <c r="A124" s="109"/>
      <c r="B124" s="466"/>
      <c r="C124" s="466"/>
      <c r="D124" s="109"/>
      <c r="E124" s="109"/>
      <c r="F124" s="463"/>
      <c r="G124" s="463"/>
      <c r="H124" s="464"/>
      <c r="I124" s="464"/>
      <c r="J124" s="465"/>
      <c r="K124" s="469"/>
      <c r="L124" s="470"/>
      <c r="M124" s="355"/>
      <c r="N124" s="357"/>
      <c r="O124" s="112"/>
      <c r="S124" s="114"/>
      <c r="T124" s="114"/>
      <c r="U124" s="114"/>
      <c r="V124" s="114"/>
      <c r="W124" s="114"/>
      <c r="X124" s="114"/>
    </row>
    <row r="125" spans="1:24" s="113" customFormat="1" ht="12" customHeight="1" x14ac:dyDescent="0.2">
      <c r="A125" s="109"/>
      <c r="B125" s="466"/>
      <c r="C125" s="466"/>
      <c r="D125" s="109"/>
      <c r="E125" s="118"/>
      <c r="F125" s="463"/>
      <c r="G125" s="463"/>
      <c r="H125" s="464"/>
      <c r="I125" s="464"/>
      <c r="J125" s="465"/>
      <c r="K125" s="352" t="s">
        <v>134</v>
      </c>
      <c r="L125" s="354"/>
      <c r="M125" s="352" t="s">
        <v>135</v>
      </c>
      <c r="N125" s="354"/>
      <c r="O125" s="112"/>
      <c r="S125" s="114"/>
      <c r="T125" s="114"/>
      <c r="U125" s="114"/>
      <c r="V125" s="114"/>
      <c r="W125" s="114"/>
      <c r="X125" s="114"/>
    </row>
    <row r="198" spans="1:9" customFormat="1" ht="12.5" hidden="1" x14ac:dyDescent="0.25">
      <c r="A198" s="119" t="s">
        <v>8</v>
      </c>
      <c r="B198" s="119" t="str">
        <f>IF($G$6="МУЖЧИНЫ И ЖЕНЩИНЫ","МУЖЧИНЫ",IF($G$6="ДО 19 ЛЕТ","ЮНИОРЫ","ЮНОШИ"))</f>
        <v>ЮНОШИ</v>
      </c>
      <c r="C198" s="119" t="s">
        <v>136</v>
      </c>
      <c r="D198" s="119" t="s">
        <v>137</v>
      </c>
      <c r="E198" s="120"/>
      <c r="F198" s="120"/>
      <c r="G198" s="120"/>
      <c r="H198" s="120"/>
      <c r="I198" s="120"/>
    </row>
    <row r="199" spans="1:9" customFormat="1" ht="12.5" hidden="1" x14ac:dyDescent="0.25">
      <c r="A199" s="119" t="s">
        <v>138</v>
      </c>
      <c r="B199" s="119" t="str">
        <f>IF($G$6="МУЖЧИНЫ И ЖЕНЩИНЫ","ЖЕНЩИНЫ",IF($G$6="ДО 19 ЛЕТ","ЮНИОРКИ","ДЕВУШКИ"))</f>
        <v>ДЕВУШКИ</v>
      </c>
      <c r="C199" s="119" t="s">
        <v>139</v>
      </c>
      <c r="D199" s="119" t="s">
        <v>140</v>
      </c>
      <c r="E199" s="120"/>
      <c r="F199" s="120"/>
      <c r="G199" s="120"/>
      <c r="H199" s="120"/>
      <c r="I199" s="120"/>
    </row>
    <row r="200" spans="1:9" customFormat="1" ht="12.5" hidden="1" x14ac:dyDescent="0.25">
      <c r="A200" s="119" t="s">
        <v>141</v>
      </c>
      <c r="B200" s="119" t="str">
        <f>IF($G$6="МУЖЧИНЫ И ЖЕНЩИНЫ","МУЖЧИНЫ И ЖЕНЩИНЫ",IF($G$6="ДО 19 ЛЕТ","ЮНИОРЫ И ЮНИОРКИ","ЮНОШИ И ДЕВУШКИ"))</f>
        <v>ЮНОШИ И ДЕВУШКИ</v>
      </c>
      <c r="C200" s="119" t="s">
        <v>142</v>
      </c>
      <c r="D200" s="119" t="s">
        <v>143</v>
      </c>
      <c r="E200" s="120"/>
      <c r="F200" s="120"/>
      <c r="G200" s="120"/>
      <c r="H200" s="120"/>
      <c r="I200" s="120"/>
    </row>
    <row r="201" spans="1:9" customFormat="1" ht="12.5" hidden="1" x14ac:dyDescent="0.25">
      <c r="A201" s="119" t="s">
        <v>144</v>
      </c>
      <c r="B201" s="119"/>
      <c r="C201" s="119" t="s">
        <v>10</v>
      </c>
      <c r="D201" s="119" t="s">
        <v>145</v>
      </c>
      <c r="E201" s="120"/>
      <c r="F201" s="120"/>
      <c r="G201" s="120"/>
      <c r="H201" s="120"/>
      <c r="I201" s="120"/>
    </row>
    <row r="202" spans="1:9" customFormat="1" ht="12.5" hidden="1" x14ac:dyDescent="0.25">
      <c r="A202" s="119" t="s">
        <v>146</v>
      </c>
      <c r="B202" s="119"/>
      <c r="C202" s="119" t="s">
        <v>147</v>
      </c>
      <c r="D202" s="119" t="s">
        <v>148</v>
      </c>
      <c r="E202" s="120"/>
      <c r="F202" s="120"/>
      <c r="G202" s="120"/>
      <c r="H202" s="120"/>
      <c r="I202" s="120"/>
    </row>
    <row r="203" spans="1:9" customFormat="1" ht="12.5" hidden="1" x14ac:dyDescent="0.25">
      <c r="A203" s="119" t="s">
        <v>149</v>
      </c>
      <c r="B203" s="119"/>
      <c r="C203" s="119" t="s">
        <v>150</v>
      </c>
      <c r="D203" s="119"/>
      <c r="E203" s="120"/>
      <c r="F203" s="120"/>
      <c r="G203" s="120"/>
      <c r="H203" s="120"/>
      <c r="I203" s="120"/>
    </row>
    <row r="204" spans="1:9" customFormat="1" ht="12.5" hidden="1" x14ac:dyDescent="0.25">
      <c r="A204" s="119"/>
      <c r="B204" s="119"/>
      <c r="C204" s="119" t="s">
        <v>151</v>
      </c>
      <c r="D204" s="119"/>
      <c r="E204" s="120"/>
      <c r="F204" s="120"/>
      <c r="G204" s="120"/>
      <c r="H204" s="120"/>
      <c r="I204" s="120"/>
    </row>
  </sheetData>
  <mergeCells count="154">
    <mergeCell ref="A6:D6"/>
    <mergeCell ref="E6:F6"/>
    <mergeCell ref="G6:I6"/>
    <mergeCell ref="J6:L6"/>
    <mergeCell ref="A8:N8"/>
    <mergeCell ref="A9:N9"/>
    <mergeCell ref="A1:N1"/>
    <mergeCell ref="A2:N2"/>
    <mergeCell ref="A3:N3"/>
    <mergeCell ref="C4:J4"/>
    <mergeCell ref="A5:D5"/>
    <mergeCell ref="E5:F5"/>
    <mergeCell ref="G5:I5"/>
    <mergeCell ref="J5:L5"/>
    <mergeCell ref="A13:A14"/>
    <mergeCell ref="B13:B14"/>
    <mergeCell ref="C13:C14"/>
    <mergeCell ref="H13:H14"/>
    <mergeCell ref="K13:K14"/>
    <mergeCell ref="N13:N14"/>
    <mergeCell ref="A11:A12"/>
    <mergeCell ref="B11:B12"/>
    <mergeCell ref="C11:C12"/>
    <mergeCell ref="G11:G12"/>
    <mergeCell ref="K11:K12"/>
    <mergeCell ref="N11:N12"/>
    <mergeCell ref="A17:A18"/>
    <mergeCell ref="B17:B18"/>
    <mergeCell ref="C17:C18"/>
    <mergeCell ref="J17:J18"/>
    <mergeCell ref="K17:K18"/>
    <mergeCell ref="N17:N18"/>
    <mergeCell ref="A15:A16"/>
    <mergeCell ref="B15:B16"/>
    <mergeCell ref="C15:C16"/>
    <mergeCell ref="I15:I16"/>
    <mergeCell ref="K15:K16"/>
    <mergeCell ref="N15:N16"/>
    <mergeCell ref="A26:A27"/>
    <mergeCell ref="B26:B27"/>
    <mergeCell ref="C26:C27"/>
    <mergeCell ref="H26:H27"/>
    <mergeCell ref="K26:K27"/>
    <mergeCell ref="N26:N27"/>
    <mergeCell ref="A22:N22"/>
    <mergeCell ref="A24:A25"/>
    <mergeCell ref="B24:B25"/>
    <mergeCell ref="C24:C25"/>
    <mergeCell ref="G24:G25"/>
    <mergeCell ref="K24:K25"/>
    <mergeCell ref="N24:N25"/>
    <mergeCell ref="N28:N29"/>
    <mergeCell ref="A30:A31"/>
    <mergeCell ref="B30:B31"/>
    <mergeCell ref="C30:C31"/>
    <mergeCell ref="J30:J31"/>
    <mergeCell ref="K30:K31"/>
    <mergeCell ref="N30:N31"/>
    <mergeCell ref="A28:A29"/>
    <mergeCell ref="B28:B29"/>
    <mergeCell ref="C28:C29"/>
    <mergeCell ref="I28:I29"/>
    <mergeCell ref="K28:K29"/>
    <mergeCell ref="A37:A38"/>
    <mergeCell ref="B37:B38"/>
    <mergeCell ref="C37:C38"/>
    <mergeCell ref="H37:H38"/>
    <mergeCell ref="K37:K38"/>
    <mergeCell ref="N37:N38"/>
    <mergeCell ref="A33:N33"/>
    <mergeCell ref="A35:A36"/>
    <mergeCell ref="B35:B36"/>
    <mergeCell ref="C35:C36"/>
    <mergeCell ref="G35:G36"/>
    <mergeCell ref="K35:K36"/>
    <mergeCell ref="N35:N36"/>
    <mergeCell ref="N39:N40"/>
    <mergeCell ref="A41:A42"/>
    <mergeCell ref="B41:B42"/>
    <mergeCell ref="C41:C42"/>
    <mergeCell ref="J41:J42"/>
    <mergeCell ref="K41:K42"/>
    <mergeCell ref="N41:N42"/>
    <mergeCell ref="A39:A40"/>
    <mergeCell ref="B39:B40"/>
    <mergeCell ref="C39:C40"/>
    <mergeCell ref="I39:I40"/>
    <mergeCell ref="K39:K40"/>
    <mergeCell ref="A48:A49"/>
    <mergeCell ref="B48:B49"/>
    <mergeCell ref="C48:C49"/>
    <mergeCell ref="H48:H49"/>
    <mergeCell ref="K48:K49"/>
    <mergeCell ref="N48:N49"/>
    <mergeCell ref="A44:N44"/>
    <mergeCell ref="A46:A47"/>
    <mergeCell ref="B46:B47"/>
    <mergeCell ref="C46:C47"/>
    <mergeCell ref="G46:G47"/>
    <mergeCell ref="K46:K47"/>
    <mergeCell ref="N46:N47"/>
    <mergeCell ref="N50:N51"/>
    <mergeCell ref="A52:A53"/>
    <mergeCell ref="B52:B53"/>
    <mergeCell ref="C52:C53"/>
    <mergeCell ref="J52:J53"/>
    <mergeCell ref="K52:K53"/>
    <mergeCell ref="N52:N53"/>
    <mergeCell ref="A50:A51"/>
    <mergeCell ref="B50:B51"/>
    <mergeCell ref="C50:C51"/>
    <mergeCell ref="I50:I51"/>
    <mergeCell ref="K50:K51"/>
    <mergeCell ref="B118:C118"/>
    <mergeCell ref="F118:G118"/>
    <mergeCell ref="H118:J118"/>
    <mergeCell ref="K118:N118"/>
    <mergeCell ref="B119:C119"/>
    <mergeCell ref="F119:G119"/>
    <mergeCell ref="H119:J119"/>
    <mergeCell ref="K119:N119"/>
    <mergeCell ref="A113:N113"/>
    <mergeCell ref="A114:N114"/>
    <mergeCell ref="B117:C117"/>
    <mergeCell ref="F117:G117"/>
    <mergeCell ref="H117:J117"/>
    <mergeCell ref="K117:N117"/>
    <mergeCell ref="B120:C120"/>
    <mergeCell ref="F120:G120"/>
    <mergeCell ref="H120:J120"/>
    <mergeCell ref="K120:L120"/>
    <mergeCell ref="M120:N120"/>
    <mergeCell ref="B121:C121"/>
    <mergeCell ref="F121:G121"/>
    <mergeCell ref="H121:J121"/>
    <mergeCell ref="K121:L121"/>
    <mergeCell ref="M121:N121"/>
    <mergeCell ref="M125:N125"/>
    <mergeCell ref="F124:G124"/>
    <mergeCell ref="H124:J124"/>
    <mergeCell ref="B125:C125"/>
    <mergeCell ref="F125:G125"/>
    <mergeCell ref="H125:J125"/>
    <mergeCell ref="K125:L125"/>
    <mergeCell ref="B122:C122"/>
    <mergeCell ref="F122:G122"/>
    <mergeCell ref="H122:J122"/>
    <mergeCell ref="K122:N122"/>
    <mergeCell ref="B123:C123"/>
    <mergeCell ref="F123:G123"/>
    <mergeCell ref="H123:J123"/>
    <mergeCell ref="K123:L124"/>
    <mergeCell ref="M123:N124"/>
    <mergeCell ref="B124:C124"/>
  </mergeCells>
  <dataValidations count="4">
    <dataValidation type="list" allowBlank="1" showInputMessage="1" showErrorMessage="1" sqref="N6 JJ6 TF6 ADB6 AMX6 AWT6 BGP6 BQL6 CAH6 CKD6 CTZ6 DDV6 DNR6 DXN6 EHJ6 ERF6 FBB6 FKX6 FUT6 GEP6 GOL6 GYH6 HID6 HRZ6 IBV6 ILR6 IVN6 JFJ6 JPF6 JZB6 KIX6 KST6 LCP6 LML6 LWH6 MGD6 MPZ6 MZV6 NJR6 NTN6 ODJ6 ONF6 OXB6 PGX6 PQT6 QAP6 QKL6 QUH6 RED6 RNZ6 RXV6 SHR6 SRN6 TBJ6 TLF6 TVB6 UEX6 UOT6 UYP6 VIL6 VSH6 WCD6 WLZ6 WVV6 N65564 JJ65564 TF65564 ADB65564 AMX65564 AWT65564 BGP65564 BQL65564 CAH65564 CKD65564 CTZ65564 DDV65564 DNR65564 DXN65564 EHJ65564 ERF65564 FBB65564 FKX65564 FUT65564 GEP65564 GOL65564 GYH65564 HID65564 HRZ65564 IBV65564 ILR65564 IVN65564 JFJ65564 JPF65564 JZB65564 KIX65564 KST65564 LCP65564 LML65564 LWH65564 MGD65564 MPZ65564 MZV65564 NJR65564 NTN65564 ODJ65564 ONF65564 OXB65564 PGX65564 PQT65564 QAP65564 QKL65564 QUH65564 RED65564 RNZ65564 RXV65564 SHR65564 SRN65564 TBJ65564 TLF65564 TVB65564 UEX65564 UOT65564 UYP65564 VIL65564 VSH65564 WCD65564 WLZ65564 WVV65564 N131100 JJ131100 TF131100 ADB131100 AMX131100 AWT131100 BGP131100 BQL131100 CAH131100 CKD131100 CTZ131100 DDV131100 DNR131100 DXN131100 EHJ131100 ERF131100 FBB131100 FKX131100 FUT131100 GEP131100 GOL131100 GYH131100 HID131100 HRZ131100 IBV131100 ILR131100 IVN131100 JFJ131100 JPF131100 JZB131100 KIX131100 KST131100 LCP131100 LML131100 LWH131100 MGD131100 MPZ131100 MZV131100 NJR131100 NTN131100 ODJ131100 ONF131100 OXB131100 PGX131100 PQT131100 QAP131100 QKL131100 QUH131100 RED131100 RNZ131100 RXV131100 SHR131100 SRN131100 TBJ131100 TLF131100 TVB131100 UEX131100 UOT131100 UYP131100 VIL131100 VSH131100 WCD131100 WLZ131100 WVV131100 N196636 JJ196636 TF196636 ADB196636 AMX196636 AWT196636 BGP196636 BQL196636 CAH196636 CKD196636 CTZ196636 DDV196636 DNR196636 DXN196636 EHJ196636 ERF196636 FBB196636 FKX196636 FUT196636 GEP196636 GOL196636 GYH196636 HID196636 HRZ196636 IBV196636 ILR196636 IVN196636 JFJ196636 JPF196636 JZB196636 KIX196636 KST196636 LCP196636 LML196636 LWH196636 MGD196636 MPZ196636 MZV196636 NJR196636 NTN196636 ODJ196636 ONF196636 OXB196636 PGX196636 PQT196636 QAP196636 QKL196636 QUH196636 RED196636 RNZ196636 RXV196636 SHR196636 SRN196636 TBJ196636 TLF196636 TVB196636 UEX196636 UOT196636 UYP196636 VIL196636 VSH196636 WCD196636 WLZ196636 WVV196636 N262172 JJ262172 TF262172 ADB262172 AMX262172 AWT262172 BGP262172 BQL262172 CAH262172 CKD262172 CTZ262172 DDV262172 DNR262172 DXN262172 EHJ262172 ERF262172 FBB262172 FKX262172 FUT262172 GEP262172 GOL262172 GYH262172 HID262172 HRZ262172 IBV262172 ILR262172 IVN262172 JFJ262172 JPF262172 JZB262172 KIX262172 KST262172 LCP262172 LML262172 LWH262172 MGD262172 MPZ262172 MZV262172 NJR262172 NTN262172 ODJ262172 ONF262172 OXB262172 PGX262172 PQT262172 QAP262172 QKL262172 QUH262172 RED262172 RNZ262172 RXV262172 SHR262172 SRN262172 TBJ262172 TLF262172 TVB262172 UEX262172 UOT262172 UYP262172 VIL262172 VSH262172 WCD262172 WLZ262172 WVV262172 N327708 JJ327708 TF327708 ADB327708 AMX327708 AWT327708 BGP327708 BQL327708 CAH327708 CKD327708 CTZ327708 DDV327708 DNR327708 DXN327708 EHJ327708 ERF327708 FBB327708 FKX327708 FUT327708 GEP327708 GOL327708 GYH327708 HID327708 HRZ327708 IBV327708 ILR327708 IVN327708 JFJ327708 JPF327708 JZB327708 KIX327708 KST327708 LCP327708 LML327708 LWH327708 MGD327708 MPZ327708 MZV327708 NJR327708 NTN327708 ODJ327708 ONF327708 OXB327708 PGX327708 PQT327708 QAP327708 QKL327708 QUH327708 RED327708 RNZ327708 RXV327708 SHR327708 SRN327708 TBJ327708 TLF327708 TVB327708 UEX327708 UOT327708 UYP327708 VIL327708 VSH327708 WCD327708 WLZ327708 WVV327708 N393244 JJ393244 TF393244 ADB393244 AMX393244 AWT393244 BGP393244 BQL393244 CAH393244 CKD393244 CTZ393244 DDV393244 DNR393244 DXN393244 EHJ393244 ERF393244 FBB393244 FKX393244 FUT393244 GEP393244 GOL393244 GYH393244 HID393244 HRZ393244 IBV393244 ILR393244 IVN393244 JFJ393244 JPF393244 JZB393244 KIX393244 KST393244 LCP393244 LML393244 LWH393244 MGD393244 MPZ393244 MZV393244 NJR393244 NTN393244 ODJ393244 ONF393244 OXB393244 PGX393244 PQT393244 QAP393244 QKL393244 QUH393244 RED393244 RNZ393244 RXV393244 SHR393244 SRN393244 TBJ393244 TLF393244 TVB393244 UEX393244 UOT393244 UYP393244 VIL393244 VSH393244 WCD393244 WLZ393244 WVV393244 N458780 JJ458780 TF458780 ADB458780 AMX458780 AWT458780 BGP458780 BQL458780 CAH458780 CKD458780 CTZ458780 DDV458780 DNR458780 DXN458780 EHJ458780 ERF458780 FBB458780 FKX458780 FUT458780 GEP458780 GOL458780 GYH458780 HID458780 HRZ458780 IBV458780 ILR458780 IVN458780 JFJ458780 JPF458780 JZB458780 KIX458780 KST458780 LCP458780 LML458780 LWH458780 MGD458780 MPZ458780 MZV458780 NJR458780 NTN458780 ODJ458780 ONF458780 OXB458780 PGX458780 PQT458780 QAP458780 QKL458780 QUH458780 RED458780 RNZ458780 RXV458780 SHR458780 SRN458780 TBJ458780 TLF458780 TVB458780 UEX458780 UOT458780 UYP458780 VIL458780 VSH458780 WCD458780 WLZ458780 WVV458780 N524316 JJ524316 TF524316 ADB524316 AMX524316 AWT524316 BGP524316 BQL524316 CAH524316 CKD524316 CTZ524316 DDV524316 DNR524316 DXN524316 EHJ524316 ERF524316 FBB524316 FKX524316 FUT524316 GEP524316 GOL524316 GYH524316 HID524316 HRZ524316 IBV524316 ILR524316 IVN524316 JFJ524316 JPF524316 JZB524316 KIX524316 KST524316 LCP524316 LML524316 LWH524316 MGD524316 MPZ524316 MZV524316 NJR524316 NTN524316 ODJ524316 ONF524316 OXB524316 PGX524316 PQT524316 QAP524316 QKL524316 QUH524316 RED524316 RNZ524316 RXV524316 SHR524316 SRN524316 TBJ524316 TLF524316 TVB524316 UEX524316 UOT524316 UYP524316 VIL524316 VSH524316 WCD524316 WLZ524316 WVV524316 N589852 JJ589852 TF589852 ADB589852 AMX589852 AWT589852 BGP589852 BQL589852 CAH589852 CKD589852 CTZ589852 DDV589852 DNR589852 DXN589852 EHJ589852 ERF589852 FBB589852 FKX589852 FUT589852 GEP589852 GOL589852 GYH589852 HID589852 HRZ589852 IBV589852 ILR589852 IVN589852 JFJ589852 JPF589852 JZB589852 KIX589852 KST589852 LCP589852 LML589852 LWH589852 MGD589852 MPZ589852 MZV589852 NJR589852 NTN589852 ODJ589852 ONF589852 OXB589852 PGX589852 PQT589852 QAP589852 QKL589852 QUH589852 RED589852 RNZ589852 RXV589852 SHR589852 SRN589852 TBJ589852 TLF589852 TVB589852 UEX589852 UOT589852 UYP589852 VIL589852 VSH589852 WCD589852 WLZ589852 WVV589852 N655388 JJ655388 TF655388 ADB655388 AMX655388 AWT655388 BGP655388 BQL655388 CAH655388 CKD655388 CTZ655388 DDV655388 DNR655388 DXN655388 EHJ655388 ERF655388 FBB655388 FKX655388 FUT655388 GEP655388 GOL655388 GYH655388 HID655388 HRZ655388 IBV655388 ILR655388 IVN655388 JFJ655388 JPF655388 JZB655388 KIX655388 KST655388 LCP655388 LML655388 LWH655388 MGD655388 MPZ655388 MZV655388 NJR655388 NTN655388 ODJ655388 ONF655388 OXB655388 PGX655388 PQT655388 QAP655388 QKL655388 QUH655388 RED655388 RNZ655388 RXV655388 SHR655388 SRN655388 TBJ655388 TLF655388 TVB655388 UEX655388 UOT655388 UYP655388 VIL655388 VSH655388 WCD655388 WLZ655388 WVV655388 N720924 JJ720924 TF720924 ADB720924 AMX720924 AWT720924 BGP720924 BQL720924 CAH720924 CKD720924 CTZ720924 DDV720924 DNR720924 DXN720924 EHJ720924 ERF720924 FBB720924 FKX720924 FUT720924 GEP720924 GOL720924 GYH720924 HID720924 HRZ720924 IBV720924 ILR720924 IVN720924 JFJ720924 JPF720924 JZB720924 KIX720924 KST720924 LCP720924 LML720924 LWH720924 MGD720924 MPZ720924 MZV720924 NJR720924 NTN720924 ODJ720924 ONF720924 OXB720924 PGX720924 PQT720924 QAP720924 QKL720924 QUH720924 RED720924 RNZ720924 RXV720924 SHR720924 SRN720924 TBJ720924 TLF720924 TVB720924 UEX720924 UOT720924 UYP720924 VIL720924 VSH720924 WCD720924 WLZ720924 WVV720924 N786460 JJ786460 TF786460 ADB786460 AMX786460 AWT786460 BGP786460 BQL786460 CAH786460 CKD786460 CTZ786460 DDV786460 DNR786460 DXN786460 EHJ786460 ERF786460 FBB786460 FKX786460 FUT786460 GEP786460 GOL786460 GYH786460 HID786460 HRZ786460 IBV786460 ILR786460 IVN786460 JFJ786460 JPF786460 JZB786460 KIX786460 KST786460 LCP786460 LML786460 LWH786460 MGD786460 MPZ786460 MZV786460 NJR786460 NTN786460 ODJ786460 ONF786460 OXB786460 PGX786460 PQT786460 QAP786460 QKL786460 QUH786460 RED786460 RNZ786460 RXV786460 SHR786460 SRN786460 TBJ786460 TLF786460 TVB786460 UEX786460 UOT786460 UYP786460 VIL786460 VSH786460 WCD786460 WLZ786460 WVV786460 N851996 JJ851996 TF851996 ADB851996 AMX851996 AWT851996 BGP851996 BQL851996 CAH851996 CKD851996 CTZ851996 DDV851996 DNR851996 DXN851996 EHJ851996 ERF851996 FBB851996 FKX851996 FUT851996 GEP851996 GOL851996 GYH851996 HID851996 HRZ851996 IBV851996 ILR851996 IVN851996 JFJ851996 JPF851996 JZB851996 KIX851996 KST851996 LCP851996 LML851996 LWH851996 MGD851996 MPZ851996 MZV851996 NJR851996 NTN851996 ODJ851996 ONF851996 OXB851996 PGX851996 PQT851996 QAP851996 QKL851996 QUH851996 RED851996 RNZ851996 RXV851996 SHR851996 SRN851996 TBJ851996 TLF851996 TVB851996 UEX851996 UOT851996 UYP851996 VIL851996 VSH851996 WCD851996 WLZ851996 WVV851996 N917532 JJ917532 TF917532 ADB917532 AMX917532 AWT917532 BGP917532 BQL917532 CAH917532 CKD917532 CTZ917532 DDV917532 DNR917532 DXN917532 EHJ917532 ERF917532 FBB917532 FKX917532 FUT917532 GEP917532 GOL917532 GYH917532 HID917532 HRZ917532 IBV917532 ILR917532 IVN917532 JFJ917532 JPF917532 JZB917532 KIX917532 KST917532 LCP917532 LML917532 LWH917532 MGD917532 MPZ917532 MZV917532 NJR917532 NTN917532 ODJ917532 ONF917532 OXB917532 PGX917532 PQT917532 QAP917532 QKL917532 QUH917532 RED917532 RNZ917532 RXV917532 SHR917532 SRN917532 TBJ917532 TLF917532 TVB917532 UEX917532 UOT917532 UYP917532 VIL917532 VSH917532 WCD917532 WLZ917532 WVV917532 N983068 JJ983068 TF983068 ADB983068 AMX983068 AWT983068 BGP983068 BQL983068 CAH983068 CKD983068 CTZ983068 DDV983068 DNR983068 DXN983068 EHJ983068 ERF983068 FBB983068 FKX983068 FUT983068 GEP983068 GOL983068 GYH983068 HID983068 HRZ983068 IBV983068 ILR983068 IVN983068 JFJ983068 JPF983068 JZB983068 KIX983068 KST983068 LCP983068 LML983068 LWH983068 MGD983068 MPZ983068 MZV983068 NJR983068 NTN983068 ODJ983068 ONF983068 OXB983068 PGX983068 PQT983068 QAP983068 QKL983068 QUH983068 RED983068 RNZ983068 RXV983068 SHR983068 SRN983068 TBJ983068 TLF983068 TVB983068 UEX983068 UOT983068 UYP983068 VIL983068 VSH983068 WCD983068 WLZ983068 WVV983068" xr:uid="{00000000-0002-0000-0C00-000000000000}">
      <formula1>$D$198:$D$202</formula1>
    </dataValidation>
    <dataValidation type="list" allowBlank="1" showInputMessage="1" showErrorMessage="1" sqref="M6 JI6 TE6 ADA6 AMW6 AWS6 BGO6 BQK6 CAG6 CKC6 CTY6 DDU6 DNQ6 DXM6 EHI6 ERE6 FBA6 FKW6 FUS6 GEO6 GOK6 GYG6 HIC6 HRY6 IBU6 ILQ6 IVM6 JFI6 JPE6 JZA6 KIW6 KSS6 LCO6 LMK6 LWG6 MGC6 MPY6 MZU6 NJQ6 NTM6 ODI6 ONE6 OXA6 PGW6 PQS6 QAO6 QKK6 QUG6 REC6 RNY6 RXU6 SHQ6 SRM6 TBI6 TLE6 TVA6 UEW6 UOS6 UYO6 VIK6 VSG6 WCC6 WLY6 WVU6 M65564 JI65564 TE65564 ADA65564 AMW65564 AWS65564 BGO65564 BQK65564 CAG65564 CKC65564 CTY65564 DDU65564 DNQ65564 DXM65564 EHI65564 ERE65564 FBA65564 FKW65564 FUS65564 GEO65564 GOK65564 GYG65564 HIC65564 HRY65564 IBU65564 ILQ65564 IVM65564 JFI65564 JPE65564 JZA65564 KIW65564 KSS65564 LCO65564 LMK65564 LWG65564 MGC65564 MPY65564 MZU65564 NJQ65564 NTM65564 ODI65564 ONE65564 OXA65564 PGW65564 PQS65564 QAO65564 QKK65564 QUG65564 REC65564 RNY65564 RXU65564 SHQ65564 SRM65564 TBI65564 TLE65564 TVA65564 UEW65564 UOS65564 UYO65564 VIK65564 VSG65564 WCC65564 WLY65564 WVU65564 M131100 JI131100 TE131100 ADA131100 AMW131100 AWS131100 BGO131100 BQK131100 CAG131100 CKC131100 CTY131100 DDU131100 DNQ131100 DXM131100 EHI131100 ERE131100 FBA131100 FKW131100 FUS131100 GEO131100 GOK131100 GYG131100 HIC131100 HRY131100 IBU131100 ILQ131100 IVM131100 JFI131100 JPE131100 JZA131100 KIW131100 KSS131100 LCO131100 LMK131100 LWG131100 MGC131100 MPY131100 MZU131100 NJQ131100 NTM131100 ODI131100 ONE131100 OXA131100 PGW131100 PQS131100 QAO131100 QKK131100 QUG131100 REC131100 RNY131100 RXU131100 SHQ131100 SRM131100 TBI131100 TLE131100 TVA131100 UEW131100 UOS131100 UYO131100 VIK131100 VSG131100 WCC131100 WLY131100 WVU131100 M196636 JI196636 TE196636 ADA196636 AMW196636 AWS196636 BGO196636 BQK196636 CAG196636 CKC196636 CTY196636 DDU196636 DNQ196636 DXM196636 EHI196636 ERE196636 FBA196636 FKW196636 FUS196636 GEO196636 GOK196636 GYG196636 HIC196636 HRY196636 IBU196636 ILQ196636 IVM196636 JFI196636 JPE196636 JZA196636 KIW196636 KSS196636 LCO196636 LMK196636 LWG196636 MGC196636 MPY196636 MZU196636 NJQ196636 NTM196636 ODI196636 ONE196636 OXA196636 PGW196636 PQS196636 QAO196636 QKK196636 QUG196636 REC196636 RNY196636 RXU196636 SHQ196636 SRM196636 TBI196636 TLE196636 TVA196636 UEW196636 UOS196636 UYO196636 VIK196636 VSG196636 WCC196636 WLY196636 WVU196636 M262172 JI262172 TE262172 ADA262172 AMW262172 AWS262172 BGO262172 BQK262172 CAG262172 CKC262172 CTY262172 DDU262172 DNQ262172 DXM262172 EHI262172 ERE262172 FBA262172 FKW262172 FUS262172 GEO262172 GOK262172 GYG262172 HIC262172 HRY262172 IBU262172 ILQ262172 IVM262172 JFI262172 JPE262172 JZA262172 KIW262172 KSS262172 LCO262172 LMK262172 LWG262172 MGC262172 MPY262172 MZU262172 NJQ262172 NTM262172 ODI262172 ONE262172 OXA262172 PGW262172 PQS262172 QAO262172 QKK262172 QUG262172 REC262172 RNY262172 RXU262172 SHQ262172 SRM262172 TBI262172 TLE262172 TVA262172 UEW262172 UOS262172 UYO262172 VIK262172 VSG262172 WCC262172 WLY262172 WVU262172 M327708 JI327708 TE327708 ADA327708 AMW327708 AWS327708 BGO327708 BQK327708 CAG327708 CKC327708 CTY327708 DDU327708 DNQ327708 DXM327708 EHI327708 ERE327708 FBA327708 FKW327708 FUS327708 GEO327708 GOK327708 GYG327708 HIC327708 HRY327708 IBU327708 ILQ327708 IVM327708 JFI327708 JPE327708 JZA327708 KIW327708 KSS327708 LCO327708 LMK327708 LWG327708 MGC327708 MPY327708 MZU327708 NJQ327708 NTM327708 ODI327708 ONE327708 OXA327708 PGW327708 PQS327708 QAO327708 QKK327708 QUG327708 REC327708 RNY327708 RXU327708 SHQ327708 SRM327708 TBI327708 TLE327708 TVA327708 UEW327708 UOS327708 UYO327708 VIK327708 VSG327708 WCC327708 WLY327708 WVU327708 M393244 JI393244 TE393244 ADA393244 AMW393244 AWS393244 BGO393244 BQK393244 CAG393244 CKC393244 CTY393244 DDU393244 DNQ393244 DXM393244 EHI393244 ERE393244 FBA393244 FKW393244 FUS393244 GEO393244 GOK393244 GYG393244 HIC393244 HRY393244 IBU393244 ILQ393244 IVM393244 JFI393244 JPE393244 JZA393244 KIW393244 KSS393244 LCO393244 LMK393244 LWG393244 MGC393244 MPY393244 MZU393244 NJQ393244 NTM393244 ODI393244 ONE393244 OXA393244 PGW393244 PQS393244 QAO393244 QKK393244 QUG393244 REC393244 RNY393244 RXU393244 SHQ393244 SRM393244 TBI393244 TLE393244 TVA393244 UEW393244 UOS393244 UYO393244 VIK393244 VSG393244 WCC393244 WLY393244 WVU393244 M458780 JI458780 TE458780 ADA458780 AMW458780 AWS458780 BGO458780 BQK458780 CAG458780 CKC458780 CTY458780 DDU458780 DNQ458780 DXM458780 EHI458780 ERE458780 FBA458780 FKW458780 FUS458780 GEO458780 GOK458780 GYG458780 HIC458780 HRY458780 IBU458780 ILQ458780 IVM458780 JFI458780 JPE458780 JZA458780 KIW458780 KSS458780 LCO458780 LMK458780 LWG458780 MGC458780 MPY458780 MZU458780 NJQ458780 NTM458780 ODI458780 ONE458780 OXA458780 PGW458780 PQS458780 QAO458780 QKK458780 QUG458780 REC458780 RNY458780 RXU458780 SHQ458780 SRM458780 TBI458780 TLE458780 TVA458780 UEW458780 UOS458780 UYO458780 VIK458780 VSG458780 WCC458780 WLY458780 WVU458780 M524316 JI524316 TE524316 ADA524316 AMW524316 AWS524316 BGO524316 BQK524316 CAG524316 CKC524316 CTY524316 DDU524316 DNQ524316 DXM524316 EHI524316 ERE524316 FBA524316 FKW524316 FUS524316 GEO524316 GOK524316 GYG524316 HIC524316 HRY524316 IBU524316 ILQ524316 IVM524316 JFI524316 JPE524316 JZA524316 KIW524316 KSS524316 LCO524316 LMK524316 LWG524316 MGC524316 MPY524316 MZU524316 NJQ524316 NTM524316 ODI524316 ONE524316 OXA524316 PGW524316 PQS524316 QAO524316 QKK524316 QUG524316 REC524316 RNY524316 RXU524316 SHQ524316 SRM524316 TBI524316 TLE524316 TVA524316 UEW524316 UOS524316 UYO524316 VIK524316 VSG524316 WCC524316 WLY524316 WVU524316 M589852 JI589852 TE589852 ADA589852 AMW589852 AWS589852 BGO589852 BQK589852 CAG589852 CKC589852 CTY589852 DDU589852 DNQ589852 DXM589852 EHI589852 ERE589852 FBA589852 FKW589852 FUS589852 GEO589852 GOK589852 GYG589852 HIC589852 HRY589852 IBU589852 ILQ589852 IVM589852 JFI589852 JPE589852 JZA589852 KIW589852 KSS589852 LCO589852 LMK589852 LWG589852 MGC589852 MPY589852 MZU589852 NJQ589852 NTM589852 ODI589852 ONE589852 OXA589852 PGW589852 PQS589852 QAO589852 QKK589852 QUG589852 REC589852 RNY589852 RXU589852 SHQ589852 SRM589852 TBI589852 TLE589852 TVA589852 UEW589852 UOS589852 UYO589852 VIK589852 VSG589852 WCC589852 WLY589852 WVU589852 M655388 JI655388 TE655388 ADA655388 AMW655388 AWS655388 BGO655388 BQK655388 CAG655388 CKC655388 CTY655388 DDU655388 DNQ655388 DXM655388 EHI655388 ERE655388 FBA655388 FKW655388 FUS655388 GEO655388 GOK655388 GYG655388 HIC655388 HRY655388 IBU655388 ILQ655388 IVM655388 JFI655388 JPE655388 JZA655388 KIW655388 KSS655388 LCO655388 LMK655388 LWG655388 MGC655388 MPY655388 MZU655388 NJQ655388 NTM655388 ODI655388 ONE655388 OXA655388 PGW655388 PQS655388 QAO655388 QKK655388 QUG655388 REC655388 RNY655388 RXU655388 SHQ655388 SRM655388 TBI655388 TLE655388 TVA655388 UEW655388 UOS655388 UYO655388 VIK655388 VSG655388 WCC655388 WLY655388 WVU655388 M720924 JI720924 TE720924 ADA720924 AMW720924 AWS720924 BGO720924 BQK720924 CAG720924 CKC720924 CTY720924 DDU720924 DNQ720924 DXM720924 EHI720924 ERE720924 FBA720924 FKW720924 FUS720924 GEO720924 GOK720924 GYG720924 HIC720924 HRY720924 IBU720924 ILQ720924 IVM720924 JFI720924 JPE720924 JZA720924 KIW720924 KSS720924 LCO720924 LMK720924 LWG720924 MGC720924 MPY720924 MZU720924 NJQ720924 NTM720924 ODI720924 ONE720924 OXA720924 PGW720924 PQS720924 QAO720924 QKK720924 QUG720924 REC720924 RNY720924 RXU720924 SHQ720924 SRM720924 TBI720924 TLE720924 TVA720924 UEW720924 UOS720924 UYO720924 VIK720924 VSG720924 WCC720924 WLY720924 WVU720924 M786460 JI786460 TE786460 ADA786460 AMW786460 AWS786460 BGO786460 BQK786460 CAG786460 CKC786460 CTY786460 DDU786460 DNQ786460 DXM786460 EHI786460 ERE786460 FBA786460 FKW786460 FUS786460 GEO786460 GOK786460 GYG786460 HIC786460 HRY786460 IBU786460 ILQ786460 IVM786460 JFI786460 JPE786460 JZA786460 KIW786460 KSS786460 LCO786460 LMK786460 LWG786460 MGC786460 MPY786460 MZU786460 NJQ786460 NTM786460 ODI786460 ONE786460 OXA786460 PGW786460 PQS786460 QAO786460 QKK786460 QUG786460 REC786460 RNY786460 RXU786460 SHQ786460 SRM786460 TBI786460 TLE786460 TVA786460 UEW786460 UOS786460 UYO786460 VIK786460 VSG786460 WCC786460 WLY786460 WVU786460 M851996 JI851996 TE851996 ADA851996 AMW851996 AWS851996 BGO851996 BQK851996 CAG851996 CKC851996 CTY851996 DDU851996 DNQ851996 DXM851996 EHI851996 ERE851996 FBA851996 FKW851996 FUS851996 GEO851996 GOK851996 GYG851996 HIC851996 HRY851996 IBU851996 ILQ851996 IVM851996 JFI851996 JPE851996 JZA851996 KIW851996 KSS851996 LCO851996 LMK851996 LWG851996 MGC851996 MPY851996 MZU851996 NJQ851996 NTM851996 ODI851996 ONE851996 OXA851996 PGW851996 PQS851996 QAO851996 QKK851996 QUG851996 REC851996 RNY851996 RXU851996 SHQ851996 SRM851996 TBI851996 TLE851996 TVA851996 UEW851996 UOS851996 UYO851996 VIK851996 VSG851996 WCC851996 WLY851996 WVU851996 M917532 JI917532 TE917532 ADA917532 AMW917532 AWS917532 BGO917532 BQK917532 CAG917532 CKC917532 CTY917532 DDU917532 DNQ917532 DXM917532 EHI917532 ERE917532 FBA917532 FKW917532 FUS917532 GEO917532 GOK917532 GYG917532 HIC917532 HRY917532 IBU917532 ILQ917532 IVM917532 JFI917532 JPE917532 JZA917532 KIW917532 KSS917532 LCO917532 LMK917532 LWG917532 MGC917532 MPY917532 MZU917532 NJQ917532 NTM917532 ODI917532 ONE917532 OXA917532 PGW917532 PQS917532 QAO917532 QKK917532 QUG917532 REC917532 RNY917532 RXU917532 SHQ917532 SRM917532 TBI917532 TLE917532 TVA917532 UEW917532 UOS917532 UYO917532 VIK917532 VSG917532 WCC917532 WLY917532 WVU917532 M983068 JI983068 TE983068 ADA983068 AMW983068 AWS983068 BGO983068 BQK983068 CAG983068 CKC983068 CTY983068 DDU983068 DNQ983068 DXM983068 EHI983068 ERE983068 FBA983068 FKW983068 FUS983068 GEO983068 GOK983068 GYG983068 HIC983068 HRY983068 IBU983068 ILQ983068 IVM983068 JFI983068 JPE983068 JZA983068 KIW983068 KSS983068 LCO983068 LMK983068 LWG983068 MGC983068 MPY983068 MZU983068 NJQ983068 NTM983068 ODI983068 ONE983068 OXA983068 PGW983068 PQS983068 QAO983068 QKK983068 QUG983068 REC983068 RNY983068 RXU983068 SHQ983068 SRM983068 TBI983068 TLE983068 TVA983068 UEW983068 UOS983068 UYO983068 VIK983068 VSG983068 WCC983068 WLY983068 WVU983068" xr:uid="{00000000-0002-0000-0C00-000001000000}">
      <formula1>$C$198:$C$204</formula1>
    </dataValidation>
    <dataValidation type="list" allowBlank="1" showInputMessage="1" showErrorMessage="1" sqref="J6:L6 JF6:JH6 TB6:TD6 ACX6:ACZ6 AMT6:AMV6 AWP6:AWR6 BGL6:BGN6 BQH6:BQJ6 CAD6:CAF6 CJZ6:CKB6 CTV6:CTX6 DDR6:DDT6 DNN6:DNP6 DXJ6:DXL6 EHF6:EHH6 ERB6:ERD6 FAX6:FAZ6 FKT6:FKV6 FUP6:FUR6 GEL6:GEN6 GOH6:GOJ6 GYD6:GYF6 HHZ6:HIB6 HRV6:HRX6 IBR6:IBT6 ILN6:ILP6 IVJ6:IVL6 JFF6:JFH6 JPB6:JPD6 JYX6:JYZ6 KIT6:KIV6 KSP6:KSR6 LCL6:LCN6 LMH6:LMJ6 LWD6:LWF6 MFZ6:MGB6 MPV6:MPX6 MZR6:MZT6 NJN6:NJP6 NTJ6:NTL6 ODF6:ODH6 ONB6:OND6 OWX6:OWZ6 PGT6:PGV6 PQP6:PQR6 QAL6:QAN6 QKH6:QKJ6 QUD6:QUF6 RDZ6:REB6 RNV6:RNX6 RXR6:RXT6 SHN6:SHP6 SRJ6:SRL6 TBF6:TBH6 TLB6:TLD6 TUX6:TUZ6 UET6:UEV6 UOP6:UOR6 UYL6:UYN6 VIH6:VIJ6 VSD6:VSF6 WBZ6:WCB6 WLV6:WLX6 WVR6:WVT6 J65564:L65564 JF65564:JH65564 TB65564:TD65564 ACX65564:ACZ65564 AMT65564:AMV65564 AWP65564:AWR65564 BGL65564:BGN65564 BQH65564:BQJ65564 CAD65564:CAF65564 CJZ65564:CKB65564 CTV65564:CTX65564 DDR65564:DDT65564 DNN65564:DNP65564 DXJ65564:DXL65564 EHF65564:EHH65564 ERB65564:ERD65564 FAX65564:FAZ65564 FKT65564:FKV65564 FUP65564:FUR65564 GEL65564:GEN65564 GOH65564:GOJ65564 GYD65564:GYF65564 HHZ65564:HIB65564 HRV65564:HRX65564 IBR65564:IBT65564 ILN65564:ILP65564 IVJ65564:IVL65564 JFF65564:JFH65564 JPB65564:JPD65564 JYX65564:JYZ65564 KIT65564:KIV65564 KSP65564:KSR65564 LCL65564:LCN65564 LMH65564:LMJ65564 LWD65564:LWF65564 MFZ65564:MGB65564 MPV65564:MPX65564 MZR65564:MZT65564 NJN65564:NJP65564 NTJ65564:NTL65564 ODF65564:ODH65564 ONB65564:OND65564 OWX65564:OWZ65564 PGT65564:PGV65564 PQP65564:PQR65564 QAL65564:QAN65564 QKH65564:QKJ65564 QUD65564:QUF65564 RDZ65564:REB65564 RNV65564:RNX65564 RXR65564:RXT65564 SHN65564:SHP65564 SRJ65564:SRL65564 TBF65564:TBH65564 TLB65564:TLD65564 TUX65564:TUZ65564 UET65564:UEV65564 UOP65564:UOR65564 UYL65564:UYN65564 VIH65564:VIJ65564 VSD65564:VSF65564 WBZ65564:WCB65564 WLV65564:WLX65564 WVR65564:WVT65564 J131100:L131100 JF131100:JH131100 TB131100:TD131100 ACX131100:ACZ131100 AMT131100:AMV131100 AWP131100:AWR131100 BGL131100:BGN131100 BQH131100:BQJ131100 CAD131100:CAF131100 CJZ131100:CKB131100 CTV131100:CTX131100 DDR131100:DDT131100 DNN131100:DNP131100 DXJ131100:DXL131100 EHF131100:EHH131100 ERB131100:ERD131100 FAX131100:FAZ131100 FKT131100:FKV131100 FUP131100:FUR131100 GEL131100:GEN131100 GOH131100:GOJ131100 GYD131100:GYF131100 HHZ131100:HIB131100 HRV131100:HRX131100 IBR131100:IBT131100 ILN131100:ILP131100 IVJ131100:IVL131100 JFF131100:JFH131100 JPB131100:JPD131100 JYX131100:JYZ131100 KIT131100:KIV131100 KSP131100:KSR131100 LCL131100:LCN131100 LMH131100:LMJ131100 LWD131100:LWF131100 MFZ131100:MGB131100 MPV131100:MPX131100 MZR131100:MZT131100 NJN131100:NJP131100 NTJ131100:NTL131100 ODF131100:ODH131100 ONB131100:OND131100 OWX131100:OWZ131100 PGT131100:PGV131100 PQP131100:PQR131100 QAL131100:QAN131100 QKH131100:QKJ131100 QUD131100:QUF131100 RDZ131100:REB131100 RNV131100:RNX131100 RXR131100:RXT131100 SHN131100:SHP131100 SRJ131100:SRL131100 TBF131100:TBH131100 TLB131100:TLD131100 TUX131100:TUZ131100 UET131100:UEV131100 UOP131100:UOR131100 UYL131100:UYN131100 VIH131100:VIJ131100 VSD131100:VSF131100 WBZ131100:WCB131100 WLV131100:WLX131100 WVR131100:WVT131100 J196636:L196636 JF196636:JH196636 TB196636:TD196636 ACX196636:ACZ196636 AMT196636:AMV196636 AWP196636:AWR196636 BGL196636:BGN196636 BQH196636:BQJ196636 CAD196636:CAF196636 CJZ196636:CKB196636 CTV196636:CTX196636 DDR196636:DDT196636 DNN196636:DNP196636 DXJ196636:DXL196636 EHF196636:EHH196636 ERB196636:ERD196636 FAX196636:FAZ196636 FKT196636:FKV196636 FUP196636:FUR196636 GEL196636:GEN196636 GOH196636:GOJ196636 GYD196636:GYF196636 HHZ196636:HIB196636 HRV196636:HRX196636 IBR196636:IBT196636 ILN196636:ILP196636 IVJ196636:IVL196636 JFF196636:JFH196636 JPB196636:JPD196636 JYX196636:JYZ196636 KIT196636:KIV196636 KSP196636:KSR196636 LCL196636:LCN196636 LMH196636:LMJ196636 LWD196636:LWF196636 MFZ196636:MGB196636 MPV196636:MPX196636 MZR196636:MZT196636 NJN196636:NJP196636 NTJ196636:NTL196636 ODF196636:ODH196636 ONB196636:OND196636 OWX196636:OWZ196636 PGT196636:PGV196636 PQP196636:PQR196636 QAL196636:QAN196636 QKH196636:QKJ196636 QUD196636:QUF196636 RDZ196636:REB196636 RNV196636:RNX196636 RXR196636:RXT196636 SHN196636:SHP196636 SRJ196636:SRL196636 TBF196636:TBH196636 TLB196636:TLD196636 TUX196636:TUZ196636 UET196636:UEV196636 UOP196636:UOR196636 UYL196636:UYN196636 VIH196636:VIJ196636 VSD196636:VSF196636 WBZ196636:WCB196636 WLV196636:WLX196636 WVR196636:WVT196636 J262172:L262172 JF262172:JH262172 TB262172:TD262172 ACX262172:ACZ262172 AMT262172:AMV262172 AWP262172:AWR262172 BGL262172:BGN262172 BQH262172:BQJ262172 CAD262172:CAF262172 CJZ262172:CKB262172 CTV262172:CTX262172 DDR262172:DDT262172 DNN262172:DNP262172 DXJ262172:DXL262172 EHF262172:EHH262172 ERB262172:ERD262172 FAX262172:FAZ262172 FKT262172:FKV262172 FUP262172:FUR262172 GEL262172:GEN262172 GOH262172:GOJ262172 GYD262172:GYF262172 HHZ262172:HIB262172 HRV262172:HRX262172 IBR262172:IBT262172 ILN262172:ILP262172 IVJ262172:IVL262172 JFF262172:JFH262172 JPB262172:JPD262172 JYX262172:JYZ262172 KIT262172:KIV262172 KSP262172:KSR262172 LCL262172:LCN262172 LMH262172:LMJ262172 LWD262172:LWF262172 MFZ262172:MGB262172 MPV262172:MPX262172 MZR262172:MZT262172 NJN262172:NJP262172 NTJ262172:NTL262172 ODF262172:ODH262172 ONB262172:OND262172 OWX262172:OWZ262172 PGT262172:PGV262172 PQP262172:PQR262172 QAL262172:QAN262172 QKH262172:QKJ262172 QUD262172:QUF262172 RDZ262172:REB262172 RNV262172:RNX262172 RXR262172:RXT262172 SHN262172:SHP262172 SRJ262172:SRL262172 TBF262172:TBH262172 TLB262172:TLD262172 TUX262172:TUZ262172 UET262172:UEV262172 UOP262172:UOR262172 UYL262172:UYN262172 VIH262172:VIJ262172 VSD262172:VSF262172 WBZ262172:WCB262172 WLV262172:WLX262172 WVR262172:WVT262172 J327708:L327708 JF327708:JH327708 TB327708:TD327708 ACX327708:ACZ327708 AMT327708:AMV327708 AWP327708:AWR327708 BGL327708:BGN327708 BQH327708:BQJ327708 CAD327708:CAF327708 CJZ327708:CKB327708 CTV327708:CTX327708 DDR327708:DDT327708 DNN327708:DNP327708 DXJ327708:DXL327708 EHF327708:EHH327708 ERB327708:ERD327708 FAX327708:FAZ327708 FKT327708:FKV327708 FUP327708:FUR327708 GEL327708:GEN327708 GOH327708:GOJ327708 GYD327708:GYF327708 HHZ327708:HIB327708 HRV327708:HRX327708 IBR327708:IBT327708 ILN327708:ILP327708 IVJ327708:IVL327708 JFF327708:JFH327708 JPB327708:JPD327708 JYX327708:JYZ327708 KIT327708:KIV327708 KSP327708:KSR327708 LCL327708:LCN327708 LMH327708:LMJ327708 LWD327708:LWF327708 MFZ327708:MGB327708 MPV327708:MPX327708 MZR327708:MZT327708 NJN327708:NJP327708 NTJ327708:NTL327708 ODF327708:ODH327708 ONB327708:OND327708 OWX327708:OWZ327708 PGT327708:PGV327708 PQP327708:PQR327708 QAL327708:QAN327708 QKH327708:QKJ327708 QUD327708:QUF327708 RDZ327708:REB327708 RNV327708:RNX327708 RXR327708:RXT327708 SHN327708:SHP327708 SRJ327708:SRL327708 TBF327708:TBH327708 TLB327708:TLD327708 TUX327708:TUZ327708 UET327708:UEV327708 UOP327708:UOR327708 UYL327708:UYN327708 VIH327708:VIJ327708 VSD327708:VSF327708 WBZ327708:WCB327708 WLV327708:WLX327708 WVR327708:WVT327708 J393244:L393244 JF393244:JH393244 TB393244:TD393244 ACX393244:ACZ393244 AMT393244:AMV393244 AWP393244:AWR393244 BGL393244:BGN393244 BQH393244:BQJ393244 CAD393244:CAF393244 CJZ393244:CKB393244 CTV393244:CTX393244 DDR393244:DDT393244 DNN393244:DNP393244 DXJ393244:DXL393244 EHF393244:EHH393244 ERB393244:ERD393244 FAX393244:FAZ393244 FKT393244:FKV393244 FUP393244:FUR393244 GEL393244:GEN393244 GOH393244:GOJ393244 GYD393244:GYF393244 HHZ393244:HIB393244 HRV393244:HRX393244 IBR393244:IBT393244 ILN393244:ILP393244 IVJ393244:IVL393244 JFF393244:JFH393244 JPB393244:JPD393244 JYX393244:JYZ393244 KIT393244:KIV393244 KSP393244:KSR393244 LCL393244:LCN393244 LMH393244:LMJ393244 LWD393244:LWF393244 MFZ393244:MGB393244 MPV393244:MPX393244 MZR393244:MZT393244 NJN393244:NJP393244 NTJ393244:NTL393244 ODF393244:ODH393244 ONB393244:OND393244 OWX393244:OWZ393244 PGT393244:PGV393244 PQP393244:PQR393244 QAL393244:QAN393244 QKH393244:QKJ393244 QUD393244:QUF393244 RDZ393244:REB393244 RNV393244:RNX393244 RXR393244:RXT393244 SHN393244:SHP393244 SRJ393244:SRL393244 TBF393244:TBH393244 TLB393244:TLD393244 TUX393244:TUZ393244 UET393244:UEV393244 UOP393244:UOR393244 UYL393244:UYN393244 VIH393244:VIJ393244 VSD393244:VSF393244 WBZ393244:WCB393244 WLV393244:WLX393244 WVR393244:WVT393244 J458780:L458780 JF458780:JH458780 TB458780:TD458780 ACX458780:ACZ458780 AMT458780:AMV458780 AWP458780:AWR458780 BGL458780:BGN458780 BQH458780:BQJ458780 CAD458780:CAF458780 CJZ458780:CKB458780 CTV458780:CTX458780 DDR458780:DDT458780 DNN458780:DNP458780 DXJ458780:DXL458780 EHF458780:EHH458780 ERB458780:ERD458780 FAX458780:FAZ458780 FKT458780:FKV458780 FUP458780:FUR458780 GEL458780:GEN458780 GOH458780:GOJ458780 GYD458780:GYF458780 HHZ458780:HIB458780 HRV458780:HRX458780 IBR458780:IBT458780 ILN458780:ILP458780 IVJ458780:IVL458780 JFF458780:JFH458780 JPB458780:JPD458780 JYX458780:JYZ458780 KIT458780:KIV458780 KSP458780:KSR458780 LCL458780:LCN458780 LMH458780:LMJ458780 LWD458780:LWF458780 MFZ458780:MGB458780 MPV458780:MPX458780 MZR458780:MZT458780 NJN458780:NJP458780 NTJ458780:NTL458780 ODF458780:ODH458780 ONB458780:OND458780 OWX458780:OWZ458780 PGT458780:PGV458780 PQP458780:PQR458780 QAL458780:QAN458780 QKH458780:QKJ458780 QUD458780:QUF458780 RDZ458780:REB458780 RNV458780:RNX458780 RXR458780:RXT458780 SHN458780:SHP458780 SRJ458780:SRL458780 TBF458780:TBH458780 TLB458780:TLD458780 TUX458780:TUZ458780 UET458780:UEV458780 UOP458780:UOR458780 UYL458780:UYN458780 VIH458780:VIJ458780 VSD458780:VSF458780 WBZ458780:WCB458780 WLV458780:WLX458780 WVR458780:WVT458780 J524316:L524316 JF524316:JH524316 TB524316:TD524316 ACX524316:ACZ524316 AMT524316:AMV524316 AWP524316:AWR524316 BGL524316:BGN524316 BQH524316:BQJ524316 CAD524316:CAF524316 CJZ524316:CKB524316 CTV524316:CTX524316 DDR524316:DDT524316 DNN524316:DNP524316 DXJ524316:DXL524316 EHF524316:EHH524316 ERB524316:ERD524316 FAX524316:FAZ524316 FKT524316:FKV524316 FUP524316:FUR524316 GEL524316:GEN524316 GOH524316:GOJ524316 GYD524316:GYF524316 HHZ524316:HIB524316 HRV524316:HRX524316 IBR524316:IBT524316 ILN524316:ILP524316 IVJ524316:IVL524316 JFF524316:JFH524316 JPB524316:JPD524316 JYX524316:JYZ524316 KIT524316:KIV524316 KSP524316:KSR524316 LCL524316:LCN524316 LMH524316:LMJ524316 LWD524316:LWF524316 MFZ524316:MGB524316 MPV524316:MPX524316 MZR524316:MZT524316 NJN524316:NJP524316 NTJ524316:NTL524316 ODF524316:ODH524316 ONB524316:OND524316 OWX524316:OWZ524316 PGT524316:PGV524316 PQP524316:PQR524316 QAL524316:QAN524316 QKH524316:QKJ524316 QUD524316:QUF524316 RDZ524316:REB524316 RNV524316:RNX524316 RXR524316:RXT524316 SHN524316:SHP524316 SRJ524316:SRL524316 TBF524316:TBH524316 TLB524316:TLD524316 TUX524316:TUZ524316 UET524316:UEV524316 UOP524316:UOR524316 UYL524316:UYN524316 VIH524316:VIJ524316 VSD524316:VSF524316 WBZ524316:WCB524316 WLV524316:WLX524316 WVR524316:WVT524316 J589852:L589852 JF589852:JH589852 TB589852:TD589852 ACX589852:ACZ589852 AMT589852:AMV589852 AWP589852:AWR589852 BGL589852:BGN589852 BQH589852:BQJ589852 CAD589852:CAF589852 CJZ589852:CKB589852 CTV589852:CTX589852 DDR589852:DDT589852 DNN589852:DNP589852 DXJ589852:DXL589852 EHF589852:EHH589852 ERB589852:ERD589852 FAX589852:FAZ589852 FKT589852:FKV589852 FUP589852:FUR589852 GEL589852:GEN589852 GOH589852:GOJ589852 GYD589852:GYF589852 HHZ589852:HIB589852 HRV589852:HRX589852 IBR589852:IBT589852 ILN589852:ILP589852 IVJ589852:IVL589852 JFF589852:JFH589852 JPB589852:JPD589852 JYX589852:JYZ589852 KIT589852:KIV589852 KSP589852:KSR589852 LCL589852:LCN589852 LMH589852:LMJ589852 LWD589852:LWF589852 MFZ589852:MGB589852 MPV589852:MPX589852 MZR589852:MZT589852 NJN589852:NJP589852 NTJ589852:NTL589852 ODF589852:ODH589852 ONB589852:OND589852 OWX589852:OWZ589852 PGT589852:PGV589852 PQP589852:PQR589852 QAL589852:QAN589852 QKH589852:QKJ589852 QUD589852:QUF589852 RDZ589852:REB589852 RNV589852:RNX589852 RXR589852:RXT589852 SHN589852:SHP589852 SRJ589852:SRL589852 TBF589852:TBH589852 TLB589852:TLD589852 TUX589852:TUZ589852 UET589852:UEV589852 UOP589852:UOR589852 UYL589852:UYN589852 VIH589852:VIJ589852 VSD589852:VSF589852 WBZ589852:WCB589852 WLV589852:WLX589852 WVR589852:WVT589852 J655388:L655388 JF655388:JH655388 TB655388:TD655388 ACX655388:ACZ655388 AMT655388:AMV655388 AWP655388:AWR655388 BGL655388:BGN655388 BQH655388:BQJ655388 CAD655388:CAF655388 CJZ655388:CKB655388 CTV655388:CTX655388 DDR655388:DDT655388 DNN655388:DNP655388 DXJ655388:DXL655388 EHF655388:EHH655388 ERB655388:ERD655388 FAX655388:FAZ655388 FKT655388:FKV655388 FUP655388:FUR655388 GEL655388:GEN655388 GOH655388:GOJ655388 GYD655388:GYF655388 HHZ655388:HIB655388 HRV655388:HRX655388 IBR655388:IBT655388 ILN655388:ILP655388 IVJ655388:IVL655388 JFF655388:JFH655388 JPB655388:JPD655388 JYX655388:JYZ655388 KIT655388:KIV655388 KSP655388:KSR655388 LCL655388:LCN655388 LMH655388:LMJ655388 LWD655388:LWF655388 MFZ655388:MGB655388 MPV655388:MPX655388 MZR655388:MZT655388 NJN655388:NJP655388 NTJ655388:NTL655388 ODF655388:ODH655388 ONB655388:OND655388 OWX655388:OWZ655388 PGT655388:PGV655388 PQP655388:PQR655388 QAL655388:QAN655388 QKH655388:QKJ655388 QUD655388:QUF655388 RDZ655388:REB655388 RNV655388:RNX655388 RXR655388:RXT655388 SHN655388:SHP655388 SRJ655388:SRL655388 TBF655388:TBH655388 TLB655388:TLD655388 TUX655388:TUZ655388 UET655388:UEV655388 UOP655388:UOR655388 UYL655388:UYN655388 VIH655388:VIJ655388 VSD655388:VSF655388 WBZ655388:WCB655388 WLV655388:WLX655388 WVR655388:WVT655388 J720924:L720924 JF720924:JH720924 TB720924:TD720924 ACX720924:ACZ720924 AMT720924:AMV720924 AWP720924:AWR720924 BGL720924:BGN720924 BQH720924:BQJ720924 CAD720924:CAF720924 CJZ720924:CKB720924 CTV720924:CTX720924 DDR720924:DDT720924 DNN720924:DNP720924 DXJ720924:DXL720924 EHF720924:EHH720924 ERB720924:ERD720924 FAX720924:FAZ720924 FKT720924:FKV720924 FUP720924:FUR720924 GEL720924:GEN720924 GOH720924:GOJ720924 GYD720924:GYF720924 HHZ720924:HIB720924 HRV720924:HRX720924 IBR720924:IBT720924 ILN720924:ILP720924 IVJ720924:IVL720924 JFF720924:JFH720924 JPB720924:JPD720924 JYX720924:JYZ720924 KIT720924:KIV720924 KSP720924:KSR720924 LCL720924:LCN720924 LMH720924:LMJ720924 LWD720924:LWF720924 MFZ720924:MGB720924 MPV720924:MPX720924 MZR720924:MZT720924 NJN720924:NJP720924 NTJ720924:NTL720924 ODF720924:ODH720924 ONB720924:OND720924 OWX720924:OWZ720924 PGT720924:PGV720924 PQP720924:PQR720924 QAL720924:QAN720924 QKH720924:QKJ720924 QUD720924:QUF720924 RDZ720924:REB720924 RNV720924:RNX720924 RXR720924:RXT720924 SHN720924:SHP720924 SRJ720924:SRL720924 TBF720924:TBH720924 TLB720924:TLD720924 TUX720924:TUZ720924 UET720924:UEV720924 UOP720924:UOR720924 UYL720924:UYN720924 VIH720924:VIJ720924 VSD720924:VSF720924 WBZ720924:WCB720924 WLV720924:WLX720924 WVR720924:WVT720924 J786460:L786460 JF786460:JH786460 TB786460:TD786460 ACX786460:ACZ786460 AMT786460:AMV786460 AWP786460:AWR786460 BGL786460:BGN786460 BQH786460:BQJ786460 CAD786460:CAF786460 CJZ786460:CKB786460 CTV786460:CTX786460 DDR786460:DDT786460 DNN786460:DNP786460 DXJ786460:DXL786460 EHF786460:EHH786460 ERB786460:ERD786460 FAX786460:FAZ786460 FKT786460:FKV786460 FUP786460:FUR786460 GEL786460:GEN786460 GOH786460:GOJ786460 GYD786460:GYF786460 HHZ786460:HIB786460 HRV786460:HRX786460 IBR786460:IBT786460 ILN786460:ILP786460 IVJ786460:IVL786460 JFF786460:JFH786460 JPB786460:JPD786460 JYX786460:JYZ786460 KIT786460:KIV786460 KSP786460:KSR786460 LCL786460:LCN786460 LMH786460:LMJ786460 LWD786460:LWF786460 MFZ786460:MGB786460 MPV786460:MPX786460 MZR786460:MZT786460 NJN786460:NJP786460 NTJ786460:NTL786460 ODF786460:ODH786460 ONB786460:OND786460 OWX786460:OWZ786460 PGT786460:PGV786460 PQP786460:PQR786460 QAL786460:QAN786460 QKH786460:QKJ786460 QUD786460:QUF786460 RDZ786460:REB786460 RNV786460:RNX786460 RXR786460:RXT786460 SHN786460:SHP786460 SRJ786460:SRL786460 TBF786460:TBH786460 TLB786460:TLD786460 TUX786460:TUZ786460 UET786460:UEV786460 UOP786460:UOR786460 UYL786460:UYN786460 VIH786460:VIJ786460 VSD786460:VSF786460 WBZ786460:WCB786460 WLV786460:WLX786460 WVR786460:WVT786460 J851996:L851996 JF851996:JH851996 TB851996:TD851996 ACX851996:ACZ851996 AMT851996:AMV851996 AWP851996:AWR851996 BGL851996:BGN851996 BQH851996:BQJ851996 CAD851996:CAF851996 CJZ851996:CKB851996 CTV851996:CTX851996 DDR851996:DDT851996 DNN851996:DNP851996 DXJ851996:DXL851996 EHF851996:EHH851996 ERB851996:ERD851996 FAX851996:FAZ851996 FKT851996:FKV851996 FUP851996:FUR851996 GEL851996:GEN851996 GOH851996:GOJ851996 GYD851996:GYF851996 HHZ851996:HIB851996 HRV851996:HRX851996 IBR851996:IBT851996 ILN851996:ILP851996 IVJ851996:IVL851996 JFF851996:JFH851996 JPB851996:JPD851996 JYX851996:JYZ851996 KIT851996:KIV851996 KSP851996:KSR851996 LCL851996:LCN851996 LMH851996:LMJ851996 LWD851996:LWF851996 MFZ851996:MGB851996 MPV851996:MPX851996 MZR851996:MZT851996 NJN851996:NJP851996 NTJ851996:NTL851996 ODF851996:ODH851996 ONB851996:OND851996 OWX851996:OWZ851996 PGT851996:PGV851996 PQP851996:PQR851996 QAL851996:QAN851996 QKH851996:QKJ851996 QUD851996:QUF851996 RDZ851996:REB851996 RNV851996:RNX851996 RXR851996:RXT851996 SHN851996:SHP851996 SRJ851996:SRL851996 TBF851996:TBH851996 TLB851996:TLD851996 TUX851996:TUZ851996 UET851996:UEV851996 UOP851996:UOR851996 UYL851996:UYN851996 VIH851996:VIJ851996 VSD851996:VSF851996 WBZ851996:WCB851996 WLV851996:WLX851996 WVR851996:WVT851996 J917532:L917532 JF917532:JH917532 TB917532:TD917532 ACX917532:ACZ917532 AMT917532:AMV917532 AWP917532:AWR917532 BGL917532:BGN917532 BQH917532:BQJ917532 CAD917532:CAF917532 CJZ917532:CKB917532 CTV917532:CTX917532 DDR917532:DDT917532 DNN917532:DNP917532 DXJ917532:DXL917532 EHF917532:EHH917532 ERB917532:ERD917532 FAX917532:FAZ917532 FKT917532:FKV917532 FUP917532:FUR917532 GEL917532:GEN917532 GOH917532:GOJ917532 GYD917532:GYF917532 HHZ917532:HIB917532 HRV917532:HRX917532 IBR917532:IBT917532 ILN917532:ILP917532 IVJ917532:IVL917532 JFF917532:JFH917532 JPB917532:JPD917532 JYX917532:JYZ917532 KIT917532:KIV917532 KSP917532:KSR917532 LCL917532:LCN917532 LMH917532:LMJ917532 LWD917532:LWF917532 MFZ917532:MGB917532 MPV917532:MPX917532 MZR917532:MZT917532 NJN917532:NJP917532 NTJ917532:NTL917532 ODF917532:ODH917532 ONB917532:OND917532 OWX917532:OWZ917532 PGT917532:PGV917532 PQP917532:PQR917532 QAL917532:QAN917532 QKH917532:QKJ917532 QUD917532:QUF917532 RDZ917532:REB917532 RNV917532:RNX917532 RXR917532:RXT917532 SHN917532:SHP917532 SRJ917532:SRL917532 TBF917532:TBH917532 TLB917532:TLD917532 TUX917532:TUZ917532 UET917532:UEV917532 UOP917532:UOR917532 UYL917532:UYN917532 VIH917532:VIJ917532 VSD917532:VSF917532 WBZ917532:WCB917532 WLV917532:WLX917532 WVR917532:WVT917532 J983068:L983068 JF983068:JH983068 TB983068:TD983068 ACX983068:ACZ983068 AMT983068:AMV983068 AWP983068:AWR983068 BGL983068:BGN983068 BQH983068:BQJ983068 CAD983068:CAF983068 CJZ983068:CKB983068 CTV983068:CTX983068 DDR983068:DDT983068 DNN983068:DNP983068 DXJ983068:DXL983068 EHF983068:EHH983068 ERB983068:ERD983068 FAX983068:FAZ983068 FKT983068:FKV983068 FUP983068:FUR983068 GEL983068:GEN983068 GOH983068:GOJ983068 GYD983068:GYF983068 HHZ983068:HIB983068 HRV983068:HRX983068 IBR983068:IBT983068 ILN983068:ILP983068 IVJ983068:IVL983068 JFF983068:JFH983068 JPB983068:JPD983068 JYX983068:JYZ983068 KIT983068:KIV983068 KSP983068:KSR983068 LCL983068:LCN983068 LMH983068:LMJ983068 LWD983068:LWF983068 MFZ983068:MGB983068 MPV983068:MPX983068 MZR983068:MZT983068 NJN983068:NJP983068 NTJ983068:NTL983068 ODF983068:ODH983068 ONB983068:OND983068 OWX983068:OWZ983068 PGT983068:PGV983068 PQP983068:PQR983068 QAL983068:QAN983068 QKH983068:QKJ983068 QUD983068:QUF983068 RDZ983068:REB983068 RNV983068:RNX983068 RXR983068:RXT983068 SHN983068:SHP983068 SRJ983068:SRL983068 TBF983068:TBH983068 TLB983068:TLD983068 TUX983068:TUZ983068 UET983068:UEV983068 UOP983068:UOR983068 UYL983068:UYN983068 VIH983068:VIJ983068 VSD983068:VSF983068 WBZ983068:WCB983068 WLV983068:WLX983068 WVR983068:WVT983068" xr:uid="{00000000-0002-0000-0C00-000002000000}">
      <formula1>$B$198:$B$200</formula1>
    </dataValidation>
    <dataValidation type="list" allowBlank="1" showInputMessage="1" showErrorMessage="1" sqref="WVO983068:WVQ983068 G6:I6 G983068:I983068 G917532:I917532 G851996:I851996 G786460:I786460 G720924:I720924 G655388:I655388 G589852:I589852 G524316:I524316 G458780:I458780 G393244:I393244 G327708:I327708 G262172:I262172 G196636:I196636 G131100:I131100 G65564:I65564 SY6:TA6 ACU6:ACW6 AMQ6:AMS6 AWM6:AWO6 BGI6:BGK6 BQE6:BQG6 CAA6:CAC6 CJW6:CJY6 CTS6:CTU6 DDO6:DDQ6 DNK6:DNM6 DXG6:DXI6 EHC6:EHE6 EQY6:ERA6 FAU6:FAW6 FKQ6:FKS6 FUM6:FUO6 GEI6:GEK6 GOE6:GOG6 GYA6:GYC6 HHW6:HHY6 HRS6:HRU6 IBO6:IBQ6 ILK6:ILM6 IVG6:IVI6 JFC6:JFE6 JOY6:JPA6 JYU6:JYW6 KIQ6:KIS6 KSM6:KSO6 LCI6:LCK6 LME6:LMG6 LWA6:LWC6 MFW6:MFY6 MPS6:MPU6 MZO6:MZQ6 NJK6:NJM6 NTG6:NTI6 ODC6:ODE6 OMY6:ONA6 OWU6:OWW6 PGQ6:PGS6 PQM6:PQO6 QAI6:QAK6 QKE6:QKG6 QUA6:QUC6 RDW6:RDY6 RNS6:RNU6 RXO6:RXQ6 SHK6:SHM6 SRG6:SRI6 TBC6:TBE6 TKY6:TLA6 TUU6:TUW6 UEQ6:UES6 UOM6:UOO6 UYI6:UYK6 VIE6:VIG6 VSA6:VSC6 WBW6:WBY6 WLS6:WLU6 WVO6:WVQ6 JC6:JE6 JC65564:JE65564 SY65564:TA65564 ACU65564:ACW65564 AMQ65564:AMS65564 AWM65564:AWO65564 BGI65564:BGK65564 BQE65564:BQG65564 CAA65564:CAC65564 CJW65564:CJY65564 CTS65564:CTU65564 DDO65564:DDQ65564 DNK65564:DNM65564 DXG65564:DXI65564 EHC65564:EHE65564 EQY65564:ERA65564 FAU65564:FAW65564 FKQ65564:FKS65564 FUM65564:FUO65564 GEI65564:GEK65564 GOE65564:GOG65564 GYA65564:GYC65564 HHW65564:HHY65564 HRS65564:HRU65564 IBO65564:IBQ65564 ILK65564:ILM65564 IVG65564:IVI65564 JFC65564:JFE65564 JOY65564:JPA65564 JYU65564:JYW65564 KIQ65564:KIS65564 KSM65564:KSO65564 LCI65564:LCK65564 LME65564:LMG65564 LWA65564:LWC65564 MFW65564:MFY65564 MPS65564:MPU65564 MZO65564:MZQ65564 NJK65564:NJM65564 NTG65564:NTI65564 ODC65564:ODE65564 OMY65564:ONA65564 OWU65564:OWW65564 PGQ65564:PGS65564 PQM65564:PQO65564 QAI65564:QAK65564 QKE65564:QKG65564 QUA65564:QUC65564 RDW65564:RDY65564 RNS65564:RNU65564 RXO65564:RXQ65564 SHK65564:SHM65564 SRG65564:SRI65564 TBC65564:TBE65564 TKY65564:TLA65564 TUU65564:TUW65564 UEQ65564:UES65564 UOM65564:UOO65564 UYI65564:UYK65564 VIE65564:VIG65564 VSA65564:VSC65564 WBW65564:WBY65564 WLS65564:WLU65564 WVO65564:WVQ65564 JC131100:JE131100 SY131100:TA131100 ACU131100:ACW131100 AMQ131100:AMS131100 AWM131100:AWO131100 BGI131100:BGK131100 BQE131100:BQG131100 CAA131100:CAC131100 CJW131100:CJY131100 CTS131100:CTU131100 DDO131100:DDQ131100 DNK131100:DNM131100 DXG131100:DXI131100 EHC131100:EHE131100 EQY131100:ERA131100 FAU131100:FAW131100 FKQ131100:FKS131100 FUM131100:FUO131100 GEI131100:GEK131100 GOE131100:GOG131100 GYA131100:GYC131100 HHW131100:HHY131100 HRS131100:HRU131100 IBO131100:IBQ131100 ILK131100:ILM131100 IVG131100:IVI131100 JFC131100:JFE131100 JOY131100:JPA131100 JYU131100:JYW131100 KIQ131100:KIS131100 KSM131100:KSO131100 LCI131100:LCK131100 LME131100:LMG131100 LWA131100:LWC131100 MFW131100:MFY131100 MPS131100:MPU131100 MZO131100:MZQ131100 NJK131100:NJM131100 NTG131100:NTI131100 ODC131100:ODE131100 OMY131100:ONA131100 OWU131100:OWW131100 PGQ131100:PGS131100 PQM131100:PQO131100 QAI131100:QAK131100 QKE131100:QKG131100 QUA131100:QUC131100 RDW131100:RDY131100 RNS131100:RNU131100 RXO131100:RXQ131100 SHK131100:SHM131100 SRG131100:SRI131100 TBC131100:TBE131100 TKY131100:TLA131100 TUU131100:TUW131100 UEQ131100:UES131100 UOM131100:UOO131100 UYI131100:UYK131100 VIE131100:VIG131100 VSA131100:VSC131100 WBW131100:WBY131100 WLS131100:WLU131100 WVO131100:WVQ131100 JC196636:JE196636 SY196636:TA196636 ACU196636:ACW196636 AMQ196636:AMS196636 AWM196636:AWO196636 BGI196636:BGK196636 BQE196636:BQG196636 CAA196636:CAC196636 CJW196636:CJY196636 CTS196636:CTU196636 DDO196636:DDQ196636 DNK196636:DNM196636 DXG196636:DXI196636 EHC196636:EHE196636 EQY196636:ERA196636 FAU196636:FAW196636 FKQ196636:FKS196636 FUM196636:FUO196636 GEI196636:GEK196636 GOE196636:GOG196636 GYA196636:GYC196636 HHW196636:HHY196636 HRS196636:HRU196636 IBO196636:IBQ196636 ILK196636:ILM196636 IVG196636:IVI196636 JFC196636:JFE196636 JOY196636:JPA196636 JYU196636:JYW196636 KIQ196636:KIS196636 KSM196636:KSO196636 LCI196636:LCK196636 LME196636:LMG196636 LWA196636:LWC196636 MFW196636:MFY196636 MPS196636:MPU196636 MZO196636:MZQ196636 NJK196636:NJM196636 NTG196636:NTI196636 ODC196636:ODE196636 OMY196636:ONA196636 OWU196636:OWW196636 PGQ196636:PGS196636 PQM196636:PQO196636 QAI196636:QAK196636 QKE196636:QKG196636 QUA196636:QUC196636 RDW196636:RDY196636 RNS196636:RNU196636 RXO196636:RXQ196636 SHK196636:SHM196636 SRG196636:SRI196636 TBC196636:TBE196636 TKY196636:TLA196636 TUU196636:TUW196636 UEQ196636:UES196636 UOM196636:UOO196636 UYI196636:UYK196636 VIE196636:VIG196636 VSA196636:VSC196636 WBW196636:WBY196636 WLS196636:WLU196636 WVO196636:WVQ196636 JC262172:JE262172 SY262172:TA262172 ACU262172:ACW262172 AMQ262172:AMS262172 AWM262172:AWO262172 BGI262172:BGK262172 BQE262172:BQG262172 CAA262172:CAC262172 CJW262172:CJY262172 CTS262172:CTU262172 DDO262172:DDQ262172 DNK262172:DNM262172 DXG262172:DXI262172 EHC262172:EHE262172 EQY262172:ERA262172 FAU262172:FAW262172 FKQ262172:FKS262172 FUM262172:FUO262172 GEI262172:GEK262172 GOE262172:GOG262172 GYA262172:GYC262172 HHW262172:HHY262172 HRS262172:HRU262172 IBO262172:IBQ262172 ILK262172:ILM262172 IVG262172:IVI262172 JFC262172:JFE262172 JOY262172:JPA262172 JYU262172:JYW262172 KIQ262172:KIS262172 KSM262172:KSO262172 LCI262172:LCK262172 LME262172:LMG262172 LWA262172:LWC262172 MFW262172:MFY262172 MPS262172:MPU262172 MZO262172:MZQ262172 NJK262172:NJM262172 NTG262172:NTI262172 ODC262172:ODE262172 OMY262172:ONA262172 OWU262172:OWW262172 PGQ262172:PGS262172 PQM262172:PQO262172 QAI262172:QAK262172 QKE262172:QKG262172 QUA262172:QUC262172 RDW262172:RDY262172 RNS262172:RNU262172 RXO262172:RXQ262172 SHK262172:SHM262172 SRG262172:SRI262172 TBC262172:TBE262172 TKY262172:TLA262172 TUU262172:TUW262172 UEQ262172:UES262172 UOM262172:UOO262172 UYI262172:UYK262172 VIE262172:VIG262172 VSA262172:VSC262172 WBW262172:WBY262172 WLS262172:WLU262172 WVO262172:WVQ262172 JC327708:JE327708 SY327708:TA327708 ACU327708:ACW327708 AMQ327708:AMS327708 AWM327708:AWO327708 BGI327708:BGK327708 BQE327708:BQG327708 CAA327708:CAC327708 CJW327708:CJY327708 CTS327708:CTU327708 DDO327708:DDQ327708 DNK327708:DNM327708 DXG327708:DXI327708 EHC327708:EHE327708 EQY327708:ERA327708 FAU327708:FAW327708 FKQ327708:FKS327708 FUM327708:FUO327708 GEI327708:GEK327708 GOE327708:GOG327708 GYA327708:GYC327708 HHW327708:HHY327708 HRS327708:HRU327708 IBO327708:IBQ327708 ILK327708:ILM327708 IVG327708:IVI327708 JFC327708:JFE327708 JOY327708:JPA327708 JYU327708:JYW327708 KIQ327708:KIS327708 KSM327708:KSO327708 LCI327708:LCK327708 LME327708:LMG327708 LWA327708:LWC327708 MFW327708:MFY327708 MPS327708:MPU327708 MZO327708:MZQ327708 NJK327708:NJM327708 NTG327708:NTI327708 ODC327708:ODE327708 OMY327708:ONA327708 OWU327708:OWW327708 PGQ327708:PGS327708 PQM327708:PQO327708 QAI327708:QAK327708 QKE327708:QKG327708 QUA327708:QUC327708 RDW327708:RDY327708 RNS327708:RNU327708 RXO327708:RXQ327708 SHK327708:SHM327708 SRG327708:SRI327708 TBC327708:TBE327708 TKY327708:TLA327708 TUU327708:TUW327708 UEQ327708:UES327708 UOM327708:UOO327708 UYI327708:UYK327708 VIE327708:VIG327708 VSA327708:VSC327708 WBW327708:WBY327708 WLS327708:WLU327708 WVO327708:WVQ327708 JC393244:JE393244 SY393244:TA393244 ACU393244:ACW393244 AMQ393244:AMS393244 AWM393244:AWO393244 BGI393244:BGK393244 BQE393244:BQG393244 CAA393244:CAC393244 CJW393244:CJY393244 CTS393244:CTU393244 DDO393244:DDQ393244 DNK393244:DNM393244 DXG393244:DXI393244 EHC393244:EHE393244 EQY393244:ERA393244 FAU393244:FAW393244 FKQ393244:FKS393244 FUM393244:FUO393244 GEI393244:GEK393244 GOE393244:GOG393244 GYA393244:GYC393244 HHW393244:HHY393244 HRS393244:HRU393244 IBO393244:IBQ393244 ILK393244:ILM393244 IVG393244:IVI393244 JFC393244:JFE393244 JOY393244:JPA393244 JYU393244:JYW393244 KIQ393244:KIS393244 KSM393244:KSO393244 LCI393244:LCK393244 LME393244:LMG393244 LWA393244:LWC393244 MFW393244:MFY393244 MPS393244:MPU393244 MZO393244:MZQ393244 NJK393244:NJM393244 NTG393244:NTI393244 ODC393244:ODE393244 OMY393244:ONA393244 OWU393244:OWW393244 PGQ393244:PGS393244 PQM393244:PQO393244 QAI393244:QAK393244 QKE393244:QKG393244 QUA393244:QUC393244 RDW393244:RDY393244 RNS393244:RNU393244 RXO393244:RXQ393244 SHK393244:SHM393244 SRG393244:SRI393244 TBC393244:TBE393244 TKY393244:TLA393244 TUU393244:TUW393244 UEQ393244:UES393244 UOM393244:UOO393244 UYI393244:UYK393244 VIE393244:VIG393244 VSA393244:VSC393244 WBW393244:WBY393244 WLS393244:WLU393244 WVO393244:WVQ393244 JC458780:JE458780 SY458780:TA458780 ACU458780:ACW458780 AMQ458780:AMS458780 AWM458780:AWO458780 BGI458780:BGK458780 BQE458780:BQG458780 CAA458780:CAC458780 CJW458780:CJY458780 CTS458780:CTU458780 DDO458780:DDQ458780 DNK458780:DNM458780 DXG458780:DXI458780 EHC458780:EHE458780 EQY458780:ERA458780 FAU458780:FAW458780 FKQ458780:FKS458780 FUM458780:FUO458780 GEI458780:GEK458780 GOE458780:GOG458780 GYA458780:GYC458780 HHW458780:HHY458780 HRS458780:HRU458780 IBO458780:IBQ458780 ILK458780:ILM458780 IVG458780:IVI458780 JFC458780:JFE458780 JOY458780:JPA458780 JYU458780:JYW458780 KIQ458780:KIS458780 KSM458780:KSO458780 LCI458780:LCK458780 LME458780:LMG458780 LWA458780:LWC458780 MFW458780:MFY458780 MPS458780:MPU458780 MZO458780:MZQ458780 NJK458780:NJM458780 NTG458780:NTI458780 ODC458780:ODE458780 OMY458780:ONA458780 OWU458780:OWW458780 PGQ458780:PGS458780 PQM458780:PQO458780 QAI458780:QAK458780 QKE458780:QKG458780 QUA458780:QUC458780 RDW458780:RDY458780 RNS458780:RNU458780 RXO458780:RXQ458780 SHK458780:SHM458780 SRG458780:SRI458780 TBC458780:TBE458780 TKY458780:TLA458780 TUU458780:TUW458780 UEQ458780:UES458780 UOM458780:UOO458780 UYI458780:UYK458780 VIE458780:VIG458780 VSA458780:VSC458780 WBW458780:WBY458780 WLS458780:WLU458780 WVO458780:WVQ458780 JC524316:JE524316 SY524316:TA524316 ACU524316:ACW524316 AMQ524316:AMS524316 AWM524316:AWO524316 BGI524316:BGK524316 BQE524316:BQG524316 CAA524316:CAC524316 CJW524316:CJY524316 CTS524316:CTU524316 DDO524316:DDQ524316 DNK524316:DNM524316 DXG524316:DXI524316 EHC524316:EHE524316 EQY524316:ERA524316 FAU524316:FAW524316 FKQ524316:FKS524316 FUM524316:FUO524316 GEI524316:GEK524316 GOE524316:GOG524316 GYA524316:GYC524316 HHW524316:HHY524316 HRS524316:HRU524316 IBO524316:IBQ524316 ILK524316:ILM524316 IVG524316:IVI524316 JFC524316:JFE524316 JOY524316:JPA524316 JYU524316:JYW524316 KIQ524316:KIS524316 KSM524316:KSO524316 LCI524316:LCK524316 LME524316:LMG524316 LWA524316:LWC524316 MFW524316:MFY524316 MPS524316:MPU524316 MZO524316:MZQ524316 NJK524316:NJM524316 NTG524316:NTI524316 ODC524316:ODE524316 OMY524316:ONA524316 OWU524316:OWW524316 PGQ524316:PGS524316 PQM524316:PQO524316 QAI524316:QAK524316 QKE524316:QKG524316 QUA524316:QUC524316 RDW524316:RDY524316 RNS524316:RNU524316 RXO524316:RXQ524316 SHK524316:SHM524316 SRG524316:SRI524316 TBC524316:TBE524316 TKY524316:TLA524316 TUU524316:TUW524316 UEQ524316:UES524316 UOM524316:UOO524316 UYI524316:UYK524316 VIE524316:VIG524316 VSA524316:VSC524316 WBW524316:WBY524316 WLS524316:WLU524316 WVO524316:WVQ524316 JC589852:JE589852 SY589852:TA589852 ACU589852:ACW589852 AMQ589852:AMS589852 AWM589852:AWO589852 BGI589852:BGK589852 BQE589852:BQG589852 CAA589852:CAC589852 CJW589852:CJY589852 CTS589852:CTU589852 DDO589852:DDQ589852 DNK589852:DNM589852 DXG589852:DXI589852 EHC589852:EHE589852 EQY589852:ERA589852 FAU589852:FAW589852 FKQ589852:FKS589852 FUM589852:FUO589852 GEI589852:GEK589852 GOE589852:GOG589852 GYA589852:GYC589852 HHW589852:HHY589852 HRS589852:HRU589852 IBO589852:IBQ589852 ILK589852:ILM589852 IVG589852:IVI589852 JFC589852:JFE589852 JOY589852:JPA589852 JYU589852:JYW589852 KIQ589852:KIS589852 KSM589852:KSO589852 LCI589852:LCK589852 LME589852:LMG589852 LWA589852:LWC589852 MFW589852:MFY589852 MPS589852:MPU589852 MZO589852:MZQ589852 NJK589852:NJM589852 NTG589852:NTI589852 ODC589852:ODE589852 OMY589852:ONA589852 OWU589852:OWW589852 PGQ589852:PGS589852 PQM589852:PQO589852 QAI589852:QAK589852 QKE589852:QKG589852 QUA589852:QUC589852 RDW589852:RDY589852 RNS589852:RNU589852 RXO589852:RXQ589852 SHK589852:SHM589852 SRG589852:SRI589852 TBC589852:TBE589852 TKY589852:TLA589852 TUU589852:TUW589852 UEQ589852:UES589852 UOM589852:UOO589852 UYI589852:UYK589852 VIE589852:VIG589852 VSA589852:VSC589852 WBW589852:WBY589852 WLS589852:WLU589852 WVO589852:WVQ589852 JC655388:JE655388 SY655388:TA655388 ACU655388:ACW655388 AMQ655388:AMS655388 AWM655388:AWO655388 BGI655388:BGK655388 BQE655388:BQG655388 CAA655388:CAC655388 CJW655388:CJY655388 CTS655388:CTU655388 DDO655388:DDQ655388 DNK655388:DNM655388 DXG655388:DXI655388 EHC655388:EHE655388 EQY655388:ERA655388 FAU655388:FAW655388 FKQ655388:FKS655388 FUM655388:FUO655388 GEI655388:GEK655388 GOE655388:GOG655388 GYA655388:GYC655388 HHW655388:HHY655388 HRS655388:HRU655388 IBO655388:IBQ655388 ILK655388:ILM655388 IVG655388:IVI655388 JFC655388:JFE655388 JOY655388:JPA655388 JYU655388:JYW655388 KIQ655388:KIS655388 KSM655388:KSO655388 LCI655388:LCK655388 LME655388:LMG655388 LWA655388:LWC655388 MFW655388:MFY655388 MPS655388:MPU655388 MZO655388:MZQ655388 NJK655388:NJM655388 NTG655388:NTI655388 ODC655388:ODE655388 OMY655388:ONA655388 OWU655388:OWW655388 PGQ655388:PGS655388 PQM655388:PQO655388 QAI655388:QAK655388 QKE655388:QKG655388 QUA655388:QUC655388 RDW655388:RDY655388 RNS655388:RNU655388 RXO655388:RXQ655388 SHK655388:SHM655388 SRG655388:SRI655388 TBC655388:TBE655388 TKY655388:TLA655388 TUU655388:TUW655388 UEQ655388:UES655388 UOM655388:UOO655388 UYI655388:UYK655388 VIE655388:VIG655388 VSA655388:VSC655388 WBW655388:WBY655388 WLS655388:WLU655388 WVO655388:WVQ655388 JC720924:JE720924 SY720924:TA720924 ACU720924:ACW720924 AMQ720924:AMS720924 AWM720924:AWO720924 BGI720924:BGK720924 BQE720924:BQG720924 CAA720924:CAC720924 CJW720924:CJY720924 CTS720924:CTU720924 DDO720924:DDQ720924 DNK720924:DNM720924 DXG720924:DXI720924 EHC720924:EHE720924 EQY720924:ERA720924 FAU720924:FAW720924 FKQ720924:FKS720924 FUM720924:FUO720924 GEI720924:GEK720924 GOE720924:GOG720924 GYA720924:GYC720924 HHW720924:HHY720924 HRS720924:HRU720924 IBO720924:IBQ720924 ILK720924:ILM720924 IVG720924:IVI720924 JFC720924:JFE720924 JOY720924:JPA720924 JYU720924:JYW720924 KIQ720924:KIS720924 KSM720924:KSO720924 LCI720924:LCK720924 LME720924:LMG720924 LWA720924:LWC720924 MFW720924:MFY720924 MPS720924:MPU720924 MZO720924:MZQ720924 NJK720924:NJM720924 NTG720924:NTI720924 ODC720924:ODE720924 OMY720924:ONA720924 OWU720924:OWW720924 PGQ720924:PGS720924 PQM720924:PQO720924 QAI720924:QAK720924 QKE720924:QKG720924 QUA720924:QUC720924 RDW720924:RDY720924 RNS720924:RNU720924 RXO720924:RXQ720924 SHK720924:SHM720924 SRG720924:SRI720924 TBC720924:TBE720924 TKY720924:TLA720924 TUU720924:TUW720924 UEQ720924:UES720924 UOM720924:UOO720924 UYI720924:UYK720924 VIE720924:VIG720924 VSA720924:VSC720924 WBW720924:WBY720924 WLS720924:WLU720924 WVO720924:WVQ720924 JC786460:JE786460 SY786460:TA786460 ACU786460:ACW786460 AMQ786460:AMS786460 AWM786460:AWO786460 BGI786460:BGK786460 BQE786460:BQG786460 CAA786460:CAC786460 CJW786460:CJY786460 CTS786460:CTU786460 DDO786460:DDQ786460 DNK786460:DNM786460 DXG786460:DXI786460 EHC786460:EHE786460 EQY786460:ERA786460 FAU786460:FAW786460 FKQ786460:FKS786460 FUM786460:FUO786460 GEI786460:GEK786460 GOE786460:GOG786460 GYA786460:GYC786460 HHW786460:HHY786460 HRS786460:HRU786460 IBO786460:IBQ786460 ILK786460:ILM786460 IVG786460:IVI786460 JFC786460:JFE786460 JOY786460:JPA786460 JYU786460:JYW786460 KIQ786460:KIS786460 KSM786460:KSO786460 LCI786460:LCK786460 LME786460:LMG786460 LWA786460:LWC786460 MFW786460:MFY786460 MPS786460:MPU786460 MZO786460:MZQ786460 NJK786460:NJM786460 NTG786460:NTI786460 ODC786460:ODE786460 OMY786460:ONA786460 OWU786460:OWW786460 PGQ786460:PGS786460 PQM786460:PQO786460 QAI786460:QAK786460 QKE786460:QKG786460 QUA786460:QUC786460 RDW786460:RDY786460 RNS786460:RNU786460 RXO786460:RXQ786460 SHK786460:SHM786460 SRG786460:SRI786460 TBC786460:TBE786460 TKY786460:TLA786460 TUU786460:TUW786460 UEQ786460:UES786460 UOM786460:UOO786460 UYI786460:UYK786460 VIE786460:VIG786460 VSA786460:VSC786460 WBW786460:WBY786460 WLS786460:WLU786460 WVO786460:WVQ786460 JC851996:JE851996 SY851996:TA851996 ACU851996:ACW851996 AMQ851996:AMS851996 AWM851996:AWO851996 BGI851996:BGK851996 BQE851996:BQG851996 CAA851996:CAC851996 CJW851996:CJY851996 CTS851996:CTU851996 DDO851996:DDQ851996 DNK851996:DNM851996 DXG851996:DXI851996 EHC851996:EHE851996 EQY851996:ERA851996 FAU851996:FAW851996 FKQ851996:FKS851996 FUM851996:FUO851996 GEI851996:GEK851996 GOE851996:GOG851996 GYA851996:GYC851996 HHW851996:HHY851996 HRS851996:HRU851996 IBO851996:IBQ851996 ILK851996:ILM851996 IVG851996:IVI851996 JFC851996:JFE851996 JOY851996:JPA851996 JYU851996:JYW851996 KIQ851996:KIS851996 KSM851996:KSO851996 LCI851996:LCK851996 LME851996:LMG851996 LWA851996:LWC851996 MFW851996:MFY851996 MPS851996:MPU851996 MZO851996:MZQ851996 NJK851996:NJM851996 NTG851996:NTI851996 ODC851996:ODE851996 OMY851996:ONA851996 OWU851996:OWW851996 PGQ851996:PGS851996 PQM851996:PQO851996 QAI851996:QAK851996 QKE851996:QKG851996 QUA851996:QUC851996 RDW851996:RDY851996 RNS851996:RNU851996 RXO851996:RXQ851996 SHK851996:SHM851996 SRG851996:SRI851996 TBC851996:TBE851996 TKY851996:TLA851996 TUU851996:TUW851996 UEQ851996:UES851996 UOM851996:UOO851996 UYI851996:UYK851996 VIE851996:VIG851996 VSA851996:VSC851996 WBW851996:WBY851996 WLS851996:WLU851996 WVO851996:WVQ851996 JC917532:JE917532 SY917532:TA917532 ACU917532:ACW917532 AMQ917532:AMS917532 AWM917532:AWO917532 BGI917532:BGK917532 BQE917532:BQG917532 CAA917532:CAC917532 CJW917532:CJY917532 CTS917532:CTU917532 DDO917532:DDQ917532 DNK917532:DNM917532 DXG917532:DXI917532 EHC917532:EHE917532 EQY917532:ERA917532 FAU917532:FAW917532 FKQ917532:FKS917532 FUM917532:FUO917532 GEI917532:GEK917532 GOE917532:GOG917532 GYA917532:GYC917532 HHW917532:HHY917532 HRS917532:HRU917532 IBO917532:IBQ917532 ILK917532:ILM917532 IVG917532:IVI917532 JFC917532:JFE917532 JOY917532:JPA917532 JYU917532:JYW917532 KIQ917532:KIS917532 KSM917532:KSO917532 LCI917532:LCK917532 LME917532:LMG917532 LWA917532:LWC917532 MFW917532:MFY917532 MPS917532:MPU917532 MZO917532:MZQ917532 NJK917532:NJM917532 NTG917532:NTI917532 ODC917532:ODE917532 OMY917532:ONA917532 OWU917532:OWW917532 PGQ917532:PGS917532 PQM917532:PQO917532 QAI917532:QAK917532 QKE917532:QKG917532 QUA917532:QUC917532 RDW917532:RDY917532 RNS917532:RNU917532 RXO917532:RXQ917532 SHK917532:SHM917532 SRG917532:SRI917532 TBC917532:TBE917532 TKY917532:TLA917532 TUU917532:TUW917532 UEQ917532:UES917532 UOM917532:UOO917532 UYI917532:UYK917532 VIE917532:VIG917532 VSA917532:VSC917532 WBW917532:WBY917532 WLS917532:WLU917532 WVO917532:WVQ917532 JC983068:JE983068 SY983068:TA983068 ACU983068:ACW983068 AMQ983068:AMS983068 AWM983068:AWO983068 BGI983068:BGK983068 BQE983068:BQG983068 CAA983068:CAC983068 CJW983068:CJY983068 CTS983068:CTU983068 DDO983068:DDQ983068 DNK983068:DNM983068 DXG983068:DXI983068 EHC983068:EHE983068 EQY983068:ERA983068 FAU983068:FAW983068 FKQ983068:FKS983068 FUM983068:FUO983068 GEI983068:GEK983068 GOE983068:GOG983068 GYA983068:GYC983068 HHW983068:HHY983068 HRS983068:HRU983068 IBO983068:IBQ983068 ILK983068:ILM983068 IVG983068:IVI983068 JFC983068:JFE983068 JOY983068:JPA983068 JYU983068:JYW983068 KIQ983068:KIS983068 KSM983068:KSO983068 LCI983068:LCK983068 LME983068:LMG983068 LWA983068:LWC983068 MFW983068:MFY983068 MPS983068:MPU983068 MZO983068:MZQ983068 NJK983068:NJM983068 NTG983068:NTI983068 ODC983068:ODE983068 OMY983068:ONA983068 OWU983068:OWW983068 PGQ983068:PGS983068 PQM983068:PQO983068 QAI983068:QAK983068 QKE983068:QKG983068 QUA983068:QUC983068 RDW983068:RDY983068 RNS983068:RNU983068 RXO983068:RXQ983068 SHK983068:SHM983068 SRG983068:SRI983068 TBC983068:TBE983068 TKY983068:TLA983068 TUU983068:TUW983068 UEQ983068:UES983068 UOM983068:UOO983068 UYI983068:UYK983068 VIE983068:VIG983068 VSA983068:VSC983068 WBW983068:WBY983068 WLS983068:WLU983068" xr:uid="{00000000-0002-0000-0C00-000003000000}">
      <formula1>$A$198:$A$203</formula1>
    </dataValidation>
  </dataValidations>
  <printOptions horizontalCentered="1"/>
  <pageMargins left="0.15748031496062992" right="0.15748031496062992" top="0.51181102362204722" bottom="0.23622047244094491" header="0.15748031496062992" footer="0.19685039370078741"/>
  <pageSetup paperSize="9" scale="68" orientation="portrait" r:id="rId1"/>
  <headerFooter>
    <oddHeader>&amp;L&amp;G&amp;C&amp;"Arial Cyr,полужирный"&amp;12ТУРНИР ПО ВИДУ СПОРТА
"ТЕННИС" (0130002611Я)</oddHeader>
  </headerFooter>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14337" r:id="rId5" name="Label 1">
              <controlPr defaultSize="0" print="0" autoFill="0" autoLine="0" autoPict="0">
                <anchor moveWithCells="1" sizeWithCells="1">
                  <from>
                    <xdr:col>0</xdr:col>
                    <xdr:colOff>0</xdr:colOff>
                    <xdr:row>128</xdr:row>
                    <xdr:rowOff>69850</xdr:rowOff>
                  </from>
                  <to>
                    <xdr:col>13</xdr:col>
                    <xdr:colOff>660400</xdr:colOff>
                    <xdr:row>135</xdr:row>
                    <xdr:rowOff>95250</xdr:rowOff>
                  </to>
                </anchor>
              </controlPr>
            </control>
          </mc:Choice>
        </mc:AlternateContent>
        <mc:AlternateContent xmlns:mc="http://schemas.openxmlformats.org/markup-compatibility/2006">
          <mc:Choice Requires="x14">
            <control shapeId="14338" r:id="rId6" name="Label 2">
              <controlPr defaultSize="0" print="0" autoFill="0" autoLine="0" autoPict="0">
                <anchor moveWithCells="1" sizeWithCells="1">
                  <from>
                    <xdr:col>6</xdr:col>
                    <xdr:colOff>603250</xdr:colOff>
                    <xdr:row>0</xdr:row>
                    <xdr:rowOff>0</xdr:rowOff>
                  </from>
                  <to>
                    <xdr:col>7</xdr:col>
                    <xdr:colOff>304800</xdr:colOff>
                    <xdr:row>0</xdr:row>
                    <xdr:rowOff>171450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99CC"/>
    <pageSetUpPr fitToPage="1"/>
  </sheetPr>
  <dimension ref="A1:O317"/>
  <sheetViews>
    <sheetView showGridLines="0" zoomScale="115" zoomScaleNormal="115" workbookViewId="0">
      <pane ySplit="10" topLeftCell="A11" activePane="bottomLeft" state="frozen"/>
      <selection activeCell="N32" sqref="N32"/>
      <selection pane="bottomLeft" activeCell="N32" sqref="N32"/>
    </sheetView>
  </sheetViews>
  <sheetFormatPr defaultColWidth="9.1796875" defaultRowHeight="12.5" x14ac:dyDescent="0.25"/>
  <cols>
    <col min="1" max="1" width="7.7265625" style="127" customWidth="1"/>
    <col min="2" max="2" width="12.7265625" style="127" customWidth="1"/>
    <col min="3" max="3" width="24.7265625" style="127" customWidth="1"/>
    <col min="4" max="4" width="16.7265625" style="128" customWidth="1"/>
    <col min="5" max="5" width="12.7265625" style="128" customWidth="1"/>
    <col min="6" max="6" width="15.7265625" style="128" customWidth="1"/>
    <col min="7" max="7" width="18.7265625" style="128" customWidth="1"/>
    <col min="8" max="8" width="10.7265625" style="128" customWidth="1"/>
    <col min="9" max="16384" width="9.1796875" style="127"/>
  </cols>
  <sheetData>
    <row r="1" spans="1:15" ht="27.65" customHeight="1" x14ac:dyDescent="0.25"/>
    <row r="2" spans="1:15" ht="13" x14ac:dyDescent="0.25">
      <c r="A2" s="585" t="s">
        <v>475</v>
      </c>
      <c r="B2" s="585"/>
      <c r="C2" s="585"/>
      <c r="D2" s="585"/>
      <c r="E2" s="585"/>
      <c r="F2" s="585"/>
      <c r="G2" s="585"/>
      <c r="H2" s="585"/>
      <c r="I2" s="152"/>
      <c r="J2" s="152"/>
      <c r="K2" s="152"/>
      <c r="L2" s="152"/>
      <c r="M2" s="152"/>
      <c r="N2" s="152"/>
      <c r="O2" s="152"/>
    </row>
    <row r="3" spans="1:15" s="150" customFormat="1" ht="10" x14ac:dyDescent="0.2">
      <c r="A3" s="588" t="s">
        <v>0</v>
      </c>
      <c r="B3" s="588"/>
      <c r="C3" s="588"/>
      <c r="D3" s="588"/>
      <c r="E3" s="588"/>
      <c r="F3" s="588"/>
      <c r="G3" s="588"/>
      <c r="H3" s="588"/>
      <c r="I3" s="151"/>
      <c r="J3" s="151"/>
      <c r="K3" s="151"/>
      <c r="L3" s="151"/>
      <c r="M3" s="151"/>
      <c r="N3" s="151"/>
      <c r="O3" s="151"/>
    </row>
    <row r="4" spans="1:15" ht="18" customHeight="1" x14ac:dyDescent="0.25">
      <c r="A4" s="589" t="s">
        <v>277</v>
      </c>
      <c r="B4" s="589"/>
      <c r="C4" s="589"/>
      <c r="D4" s="589"/>
      <c r="E4" s="589"/>
      <c r="F4" s="589"/>
      <c r="G4" s="589"/>
      <c r="H4" s="589"/>
    </row>
    <row r="5" spans="1:15" s="12" customFormat="1" ht="4.5" customHeight="1" x14ac:dyDescent="0.25">
      <c r="C5" s="586"/>
      <c r="D5" s="586"/>
      <c r="E5" s="586"/>
      <c r="F5" s="586"/>
      <c r="G5" s="586"/>
    </row>
    <row r="6" spans="1:15" s="148" customFormat="1" ht="11.5" x14ac:dyDescent="0.25">
      <c r="A6" s="587" t="s">
        <v>1</v>
      </c>
      <c r="B6" s="587"/>
      <c r="C6" s="149" t="s">
        <v>2</v>
      </c>
      <c r="D6" s="149" t="s">
        <v>3</v>
      </c>
      <c r="E6" s="587" t="s">
        <v>4</v>
      </c>
      <c r="F6" s="587"/>
      <c r="G6" s="149" t="s">
        <v>5</v>
      </c>
      <c r="H6" s="149" t="s">
        <v>6</v>
      </c>
    </row>
    <row r="7" spans="1:15" s="145" customFormat="1" ht="20.149999999999999" customHeight="1" x14ac:dyDescent="0.25">
      <c r="A7" s="590" t="s">
        <v>7</v>
      </c>
      <c r="B7" s="590"/>
      <c r="C7" s="146" t="s">
        <v>397</v>
      </c>
      <c r="D7" s="147" t="s">
        <v>141</v>
      </c>
      <c r="E7" s="593" t="s">
        <v>250</v>
      </c>
      <c r="F7" s="594"/>
      <c r="G7" s="146" t="s">
        <v>10</v>
      </c>
      <c r="H7" s="146" t="s">
        <v>137</v>
      </c>
    </row>
    <row r="8" spans="1:15" ht="15" customHeight="1" thickBot="1" x14ac:dyDescent="0.3"/>
    <row r="9" spans="1:15" ht="33.75" customHeight="1" x14ac:dyDescent="0.25">
      <c r="A9" s="591" t="s">
        <v>275</v>
      </c>
      <c r="B9" s="578" t="s">
        <v>274</v>
      </c>
      <c r="C9" s="578"/>
      <c r="D9" s="579"/>
      <c r="E9" s="582" t="s">
        <v>273</v>
      </c>
      <c r="F9" s="582" t="s">
        <v>272</v>
      </c>
      <c r="G9" s="582" t="s">
        <v>271</v>
      </c>
      <c r="H9" s="144" t="s">
        <v>270</v>
      </c>
    </row>
    <row r="10" spans="1:15" s="128" customFormat="1" ht="10.5" customHeight="1" thickBot="1" x14ac:dyDescent="0.3">
      <c r="A10" s="592"/>
      <c r="B10" s="580"/>
      <c r="C10" s="580"/>
      <c r="D10" s="581"/>
      <c r="E10" s="583"/>
      <c r="F10" s="583"/>
      <c r="G10" s="583"/>
      <c r="H10" s="143">
        <v>45139</v>
      </c>
    </row>
    <row r="11" spans="1:15" s="35" customFormat="1" ht="15" customHeight="1" x14ac:dyDescent="0.35">
      <c r="A11" s="548">
        <v>1</v>
      </c>
      <c r="B11" s="567" t="s">
        <v>325</v>
      </c>
      <c r="C11" s="568"/>
      <c r="D11" s="569"/>
      <c r="E11" s="141">
        <v>2570</v>
      </c>
      <c r="F11" s="142">
        <v>39781</v>
      </c>
      <c r="G11" s="141" t="s">
        <v>29</v>
      </c>
      <c r="H11" s="570">
        <v>1805</v>
      </c>
    </row>
    <row r="12" spans="1:15" s="35" customFormat="1" ht="15" customHeight="1" thickBot="1" x14ac:dyDescent="0.4">
      <c r="A12" s="549"/>
      <c r="B12" s="572" t="s">
        <v>324</v>
      </c>
      <c r="C12" s="573"/>
      <c r="D12" s="574"/>
      <c r="E12" s="139">
        <v>2557</v>
      </c>
      <c r="F12" s="140">
        <v>39707</v>
      </c>
      <c r="G12" s="139" t="s">
        <v>29</v>
      </c>
      <c r="H12" s="571"/>
    </row>
    <row r="13" spans="1:15" s="35" customFormat="1" ht="15" customHeight="1" x14ac:dyDescent="0.35">
      <c r="A13" s="548">
        <v>2</v>
      </c>
      <c r="B13" s="567" t="s">
        <v>323</v>
      </c>
      <c r="C13" s="568"/>
      <c r="D13" s="569"/>
      <c r="E13" s="141">
        <v>2578</v>
      </c>
      <c r="F13" s="142">
        <v>39752</v>
      </c>
      <c r="G13" s="141" t="s">
        <v>29</v>
      </c>
      <c r="H13" s="570">
        <v>930</v>
      </c>
    </row>
    <row r="14" spans="1:15" s="35" customFormat="1" ht="15" customHeight="1" thickBot="1" x14ac:dyDescent="0.4">
      <c r="A14" s="549"/>
      <c r="B14" s="572" t="s">
        <v>322</v>
      </c>
      <c r="C14" s="573"/>
      <c r="D14" s="574"/>
      <c r="E14" s="139">
        <v>2628</v>
      </c>
      <c r="F14" s="140">
        <v>39587</v>
      </c>
      <c r="G14" s="139" t="s">
        <v>29</v>
      </c>
      <c r="H14" s="571"/>
    </row>
    <row r="15" spans="1:15" s="35" customFormat="1" ht="15" customHeight="1" x14ac:dyDescent="0.35">
      <c r="A15" s="548">
        <v>3</v>
      </c>
      <c r="B15" s="567" t="s">
        <v>402</v>
      </c>
      <c r="C15" s="568"/>
      <c r="D15" s="569"/>
      <c r="E15" s="141">
        <v>2977</v>
      </c>
      <c r="F15" s="142">
        <v>40735</v>
      </c>
      <c r="G15" s="141" t="s">
        <v>82</v>
      </c>
      <c r="H15" s="570">
        <v>867</v>
      </c>
    </row>
    <row r="16" spans="1:15" s="35" customFormat="1" ht="15" customHeight="1" thickBot="1" x14ac:dyDescent="0.4">
      <c r="A16" s="549"/>
      <c r="B16" s="572" t="s">
        <v>401</v>
      </c>
      <c r="C16" s="573"/>
      <c r="D16" s="574"/>
      <c r="E16" s="139">
        <v>2795</v>
      </c>
      <c r="F16" s="140">
        <v>40795</v>
      </c>
      <c r="G16" s="139" t="s">
        <v>82</v>
      </c>
      <c r="H16" s="571"/>
    </row>
    <row r="17" spans="1:8" s="35" customFormat="1" ht="15" customHeight="1" x14ac:dyDescent="0.35">
      <c r="A17" s="548">
        <v>4</v>
      </c>
      <c r="B17" s="567" t="s">
        <v>377</v>
      </c>
      <c r="C17" s="568"/>
      <c r="D17" s="569"/>
      <c r="E17" s="141">
        <v>2935</v>
      </c>
      <c r="F17" s="142">
        <v>39859</v>
      </c>
      <c r="G17" s="141" t="s">
        <v>29</v>
      </c>
      <c r="H17" s="570">
        <v>660</v>
      </c>
    </row>
    <row r="18" spans="1:8" s="35" customFormat="1" ht="15" customHeight="1" thickBot="1" x14ac:dyDescent="0.4">
      <c r="A18" s="549"/>
      <c r="B18" s="572" t="s">
        <v>400</v>
      </c>
      <c r="C18" s="573"/>
      <c r="D18" s="574"/>
      <c r="E18" s="139">
        <v>2934</v>
      </c>
      <c r="F18" s="140">
        <v>40168</v>
      </c>
      <c r="G18" s="139" t="s">
        <v>29</v>
      </c>
      <c r="H18" s="571"/>
    </row>
    <row r="19" spans="1:8" s="35" customFormat="1" ht="15" customHeight="1" x14ac:dyDescent="0.35">
      <c r="A19" s="548">
        <v>5</v>
      </c>
      <c r="B19" s="567" t="s">
        <v>321</v>
      </c>
      <c r="C19" s="568"/>
      <c r="D19" s="569"/>
      <c r="E19" s="141">
        <v>2976</v>
      </c>
      <c r="F19" s="142">
        <v>39730</v>
      </c>
      <c r="G19" s="141" t="s">
        <v>82</v>
      </c>
      <c r="H19" s="570">
        <v>649</v>
      </c>
    </row>
    <row r="20" spans="1:8" s="35" customFormat="1" ht="15" customHeight="1" thickBot="1" x14ac:dyDescent="0.4">
      <c r="A20" s="549"/>
      <c r="B20" s="584" t="s">
        <v>320</v>
      </c>
      <c r="C20" s="573"/>
      <c r="D20" s="574"/>
      <c r="E20" s="139">
        <v>2753</v>
      </c>
      <c r="F20" s="140">
        <v>39638</v>
      </c>
      <c r="G20" s="139" t="s">
        <v>29</v>
      </c>
      <c r="H20" s="571"/>
    </row>
    <row r="21" spans="1:8" s="35" customFormat="1" ht="15" customHeight="1" x14ac:dyDescent="0.35">
      <c r="A21" s="548">
        <v>6</v>
      </c>
      <c r="B21" s="567" t="s">
        <v>399</v>
      </c>
      <c r="C21" s="568"/>
      <c r="D21" s="569"/>
      <c r="E21" s="141">
        <v>3004</v>
      </c>
      <c r="F21" s="142">
        <v>40033</v>
      </c>
      <c r="G21" s="141" t="s">
        <v>29</v>
      </c>
      <c r="H21" s="570">
        <v>553</v>
      </c>
    </row>
    <row r="22" spans="1:8" s="35" customFormat="1" ht="15" customHeight="1" thickBot="1" x14ac:dyDescent="0.4">
      <c r="A22" s="549"/>
      <c r="B22" s="572" t="s">
        <v>398</v>
      </c>
      <c r="C22" s="573"/>
      <c r="D22" s="574"/>
      <c r="E22" s="139">
        <v>3101</v>
      </c>
      <c r="F22" s="140">
        <v>40186</v>
      </c>
      <c r="G22" s="139" t="s">
        <v>82</v>
      </c>
      <c r="H22" s="571"/>
    </row>
    <row r="23" spans="1:8" s="138" customFormat="1" ht="10.5" hidden="1" customHeight="1" x14ac:dyDescent="0.25">
      <c r="A23" s="548">
        <v>7</v>
      </c>
      <c r="B23" s="550"/>
      <c r="C23" s="551"/>
      <c r="D23" s="552"/>
      <c r="E23" s="131"/>
      <c r="F23" s="132"/>
      <c r="G23" s="131"/>
      <c r="H23" s="543"/>
    </row>
    <row r="24" spans="1:8" s="138" customFormat="1" ht="10.5" hidden="1" customHeight="1" thickBot="1" x14ac:dyDescent="0.3">
      <c r="A24" s="549"/>
      <c r="B24" s="545"/>
      <c r="C24" s="546"/>
      <c r="D24" s="547"/>
      <c r="E24" s="129"/>
      <c r="F24" s="130"/>
      <c r="G24" s="129"/>
      <c r="H24" s="544"/>
    </row>
    <row r="25" spans="1:8" s="138" customFormat="1" ht="10.5" hidden="1" customHeight="1" x14ac:dyDescent="0.25">
      <c r="A25" s="548">
        <v>8</v>
      </c>
      <c r="B25" s="550"/>
      <c r="C25" s="551"/>
      <c r="D25" s="552"/>
      <c r="E25" s="131"/>
      <c r="F25" s="132"/>
      <c r="G25" s="131"/>
      <c r="H25" s="543"/>
    </row>
    <row r="26" spans="1:8" s="138" customFormat="1" ht="10.5" hidden="1" customHeight="1" thickBot="1" x14ac:dyDescent="0.3">
      <c r="A26" s="549"/>
      <c r="B26" s="545"/>
      <c r="C26" s="546"/>
      <c r="D26" s="547"/>
      <c r="E26" s="129"/>
      <c r="F26" s="130"/>
      <c r="G26" s="129"/>
      <c r="H26" s="544"/>
    </row>
    <row r="27" spans="1:8" s="138" customFormat="1" ht="10.5" hidden="1" customHeight="1" x14ac:dyDescent="0.25">
      <c r="A27" s="548">
        <v>9</v>
      </c>
      <c r="B27" s="550"/>
      <c r="C27" s="551"/>
      <c r="D27" s="552"/>
      <c r="E27" s="131"/>
      <c r="F27" s="132"/>
      <c r="G27" s="131"/>
      <c r="H27" s="543"/>
    </row>
    <row r="28" spans="1:8" s="138" customFormat="1" ht="10.5" hidden="1" customHeight="1" thickBot="1" x14ac:dyDescent="0.3">
      <c r="A28" s="549"/>
      <c r="B28" s="545"/>
      <c r="C28" s="546"/>
      <c r="D28" s="547"/>
      <c r="E28" s="129"/>
      <c r="F28" s="130"/>
      <c r="G28" s="129"/>
      <c r="H28" s="544"/>
    </row>
    <row r="29" spans="1:8" s="138" customFormat="1" ht="10.5" hidden="1" customHeight="1" x14ac:dyDescent="0.25">
      <c r="A29" s="548">
        <v>10</v>
      </c>
      <c r="B29" s="550"/>
      <c r="C29" s="551"/>
      <c r="D29" s="552"/>
      <c r="E29" s="131"/>
      <c r="F29" s="132"/>
      <c r="G29" s="131"/>
      <c r="H29" s="543"/>
    </row>
    <row r="30" spans="1:8" s="138" customFormat="1" ht="10.5" hidden="1" customHeight="1" thickBot="1" x14ac:dyDescent="0.3">
      <c r="A30" s="549"/>
      <c r="B30" s="545"/>
      <c r="C30" s="546"/>
      <c r="D30" s="547"/>
      <c r="E30" s="129"/>
      <c r="F30" s="130"/>
      <c r="G30" s="129"/>
      <c r="H30" s="544"/>
    </row>
    <row r="31" spans="1:8" s="138" customFormat="1" ht="10.5" hidden="1" customHeight="1" x14ac:dyDescent="0.25">
      <c r="A31" s="548">
        <v>11</v>
      </c>
      <c r="B31" s="550"/>
      <c r="C31" s="551"/>
      <c r="D31" s="552"/>
      <c r="E31" s="131"/>
      <c r="F31" s="132"/>
      <c r="G31" s="131"/>
      <c r="H31" s="543"/>
    </row>
    <row r="32" spans="1:8" s="138" customFormat="1" ht="10.5" hidden="1" customHeight="1" thickBot="1" x14ac:dyDescent="0.3">
      <c r="A32" s="549"/>
      <c r="B32" s="545"/>
      <c r="C32" s="546"/>
      <c r="D32" s="547"/>
      <c r="E32" s="129"/>
      <c r="F32" s="130"/>
      <c r="G32" s="129"/>
      <c r="H32" s="544"/>
    </row>
    <row r="33" spans="1:8" s="138" customFormat="1" ht="10.5" hidden="1" customHeight="1" x14ac:dyDescent="0.25">
      <c r="A33" s="548">
        <v>12</v>
      </c>
      <c r="B33" s="550"/>
      <c r="C33" s="551"/>
      <c r="D33" s="552"/>
      <c r="E33" s="131"/>
      <c r="F33" s="132"/>
      <c r="G33" s="131"/>
      <c r="H33" s="543"/>
    </row>
    <row r="34" spans="1:8" s="138" customFormat="1" ht="10.5" hidden="1" customHeight="1" thickBot="1" x14ac:dyDescent="0.3">
      <c r="A34" s="549"/>
      <c r="B34" s="545"/>
      <c r="C34" s="546"/>
      <c r="D34" s="547"/>
      <c r="E34" s="129"/>
      <c r="F34" s="130"/>
      <c r="G34" s="129"/>
      <c r="H34" s="544"/>
    </row>
    <row r="35" spans="1:8" s="138" customFormat="1" ht="10.5" hidden="1" customHeight="1" x14ac:dyDescent="0.25">
      <c r="A35" s="548">
        <v>13</v>
      </c>
      <c r="B35" s="550"/>
      <c r="C35" s="551"/>
      <c r="D35" s="552"/>
      <c r="E35" s="131"/>
      <c r="F35" s="132"/>
      <c r="G35" s="131"/>
      <c r="H35" s="543"/>
    </row>
    <row r="36" spans="1:8" s="138" customFormat="1" ht="10.5" hidden="1" customHeight="1" thickBot="1" x14ac:dyDescent="0.3">
      <c r="A36" s="549"/>
      <c r="B36" s="545"/>
      <c r="C36" s="546"/>
      <c r="D36" s="547"/>
      <c r="E36" s="129"/>
      <c r="F36" s="130"/>
      <c r="G36" s="129"/>
      <c r="H36" s="544"/>
    </row>
    <row r="37" spans="1:8" s="138" customFormat="1" ht="10.5" hidden="1" customHeight="1" x14ac:dyDescent="0.25">
      <c r="A37" s="548">
        <v>14</v>
      </c>
      <c r="B37" s="550"/>
      <c r="C37" s="551"/>
      <c r="D37" s="552"/>
      <c r="E37" s="131"/>
      <c r="F37" s="132"/>
      <c r="G37" s="131"/>
      <c r="H37" s="543"/>
    </row>
    <row r="38" spans="1:8" s="138" customFormat="1" ht="10.5" hidden="1" customHeight="1" thickBot="1" x14ac:dyDescent="0.3">
      <c r="A38" s="549"/>
      <c r="B38" s="545"/>
      <c r="C38" s="546"/>
      <c r="D38" s="547"/>
      <c r="E38" s="129"/>
      <c r="F38" s="130"/>
      <c r="G38" s="129"/>
      <c r="H38" s="544"/>
    </row>
    <row r="39" spans="1:8" s="138" customFormat="1" ht="10.5" hidden="1" customHeight="1" x14ac:dyDescent="0.25">
      <c r="A39" s="548">
        <v>15</v>
      </c>
      <c r="B39" s="550"/>
      <c r="C39" s="551"/>
      <c r="D39" s="552"/>
      <c r="E39" s="131"/>
      <c r="F39" s="132"/>
      <c r="G39" s="131"/>
      <c r="H39" s="543"/>
    </row>
    <row r="40" spans="1:8" s="138" customFormat="1" ht="10.5" hidden="1" customHeight="1" thickBot="1" x14ac:dyDescent="0.3">
      <c r="A40" s="549"/>
      <c r="B40" s="545"/>
      <c r="C40" s="546"/>
      <c r="D40" s="547"/>
      <c r="E40" s="129"/>
      <c r="F40" s="130"/>
      <c r="G40" s="129"/>
      <c r="H40" s="544"/>
    </row>
    <row r="41" spans="1:8" s="138" customFormat="1" ht="10.5" hidden="1" customHeight="1" x14ac:dyDescent="0.25">
      <c r="A41" s="548">
        <v>16</v>
      </c>
      <c r="B41" s="550"/>
      <c r="C41" s="551"/>
      <c r="D41" s="552"/>
      <c r="E41" s="131"/>
      <c r="F41" s="132"/>
      <c r="G41" s="131"/>
      <c r="H41" s="543"/>
    </row>
    <row r="42" spans="1:8" s="138" customFormat="1" ht="10.5" hidden="1" customHeight="1" thickBot="1" x14ac:dyDescent="0.3">
      <c r="A42" s="549"/>
      <c r="B42" s="545"/>
      <c r="C42" s="546"/>
      <c r="D42" s="547"/>
      <c r="E42" s="129"/>
      <c r="F42" s="130"/>
      <c r="G42" s="129"/>
      <c r="H42" s="544"/>
    </row>
    <row r="43" spans="1:8" s="138" customFormat="1" ht="10.5" hidden="1" customHeight="1" x14ac:dyDescent="0.25">
      <c r="A43" s="548">
        <v>17</v>
      </c>
      <c r="B43" s="550"/>
      <c r="C43" s="551"/>
      <c r="D43" s="552"/>
      <c r="E43" s="131"/>
      <c r="F43" s="132"/>
      <c r="G43" s="131"/>
      <c r="H43" s="543"/>
    </row>
    <row r="44" spans="1:8" s="138" customFormat="1" ht="10.5" hidden="1" customHeight="1" thickBot="1" x14ac:dyDescent="0.3">
      <c r="A44" s="549"/>
      <c r="B44" s="545"/>
      <c r="C44" s="546"/>
      <c r="D44" s="547"/>
      <c r="E44" s="129"/>
      <c r="F44" s="130"/>
      <c r="G44" s="129"/>
      <c r="H44" s="544"/>
    </row>
    <row r="45" spans="1:8" s="138" customFormat="1" ht="10.5" hidden="1" customHeight="1" x14ac:dyDescent="0.25">
      <c r="A45" s="548">
        <v>18</v>
      </c>
      <c r="B45" s="550"/>
      <c r="C45" s="551"/>
      <c r="D45" s="552"/>
      <c r="E45" s="131"/>
      <c r="F45" s="132"/>
      <c r="G45" s="131"/>
      <c r="H45" s="543"/>
    </row>
    <row r="46" spans="1:8" s="138" customFormat="1" ht="10.5" hidden="1" customHeight="1" thickBot="1" x14ac:dyDescent="0.3">
      <c r="A46" s="549"/>
      <c r="B46" s="545"/>
      <c r="C46" s="546"/>
      <c r="D46" s="547"/>
      <c r="E46" s="129"/>
      <c r="F46" s="130"/>
      <c r="G46" s="129"/>
      <c r="H46" s="544"/>
    </row>
    <row r="47" spans="1:8" s="138" customFormat="1" ht="10.5" hidden="1" customHeight="1" x14ac:dyDescent="0.25">
      <c r="A47" s="548">
        <v>19</v>
      </c>
      <c r="B47" s="550"/>
      <c r="C47" s="551"/>
      <c r="D47" s="552"/>
      <c r="E47" s="131"/>
      <c r="F47" s="132"/>
      <c r="G47" s="131"/>
      <c r="H47" s="543"/>
    </row>
    <row r="48" spans="1:8" s="138" customFormat="1" ht="10.5" hidden="1" customHeight="1" thickBot="1" x14ac:dyDescent="0.3">
      <c r="A48" s="549"/>
      <c r="B48" s="545"/>
      <c r="C48" s="546"/>
      <c r="D48" s="547"/>
      <c r="E48" s="129"/>
      <c r="F48" s="130"/>
      <c r="G48" s="129"/>
      <c r="H48" s="544"/>
    </row>
    <row r="49" spans="1:8" s="138" customFormat="1" ht="10.5" hidden="1" customHeight="1" x14ac:dyDescent="0.25">
      <c r="A49" s="548">
        <v>20</v>
      </c>
      <c r="B49" s="550"/>
      <c r="C49" s="551"/>
      <c r="D49" s="552"/>
      <c r="E49" s="131"/>
      <c r="F49" s="132"/>
      <c r="G49" s="131"/>
      <c r="H49" s="543"/>
    </row>
    <row r="50" spans="1:8" s="138" customFormat="1" ht="10.5" hidden="1" customHeight="1" thickBot="1" x14ac:dyDescent="0.3">
      <c r="A50" s="549"/>
      <c r="B50" s="545"/>
      <c r="C50" s="546"/>
      <c r="D50" s="547"/>
      <c r="E50" s="129"/>
      <c r="F50" s="130"/>
      <c r="G50" s="129"/>
      <c r="H50" s="544"/>
    </row>
    <row r="51" spans="1:8" s="138" customFormat="1" ht="10.5" hidden="1" customHeight="1" x14ac:dyDescent="0.25">
      <c r="A51" s="548">
        <v>21</v>
      </c>
      <c r="B51" s="550"/>
      <c r="C51" s="551"/>
      <c r="D51" s="552"/>
      <c r="E51" s="131"/>
      <c r="F51" s="132"/>
      <c r="G51" s="131"/>
      <c r="H51" s="543"/>
    </row>
    <row r="52" spans="1:8" s="138" customFormat="1" ht="10.5" hidden="1" customHeight="1" thickBot="1" x14ac:dyDescent="0.3">
      <c r="A52" s="549"/>
      <c r="B52" s="545"/>
      <c r="C52" s="546"/>
      <c r="D52" s="547"/>
      <c r="E52" s="129"/>
      <c r="F52" s="130"/>
      <c r="G52" s="129"/>
      <c r="H52" s="544"/>
    </row>
    <row r="53" spans="1:8" s="138" customFormat="1" ht="10.5" hidden="1" customHeight="1" x14ac:dyDescent="0.25">
      <c r="A53" s="548">
        <v>22</v>
      </c>
      <c r="B53" s="550"/>
      <c r="C53" s="551"/>
      <c r="D53" s="552"/>
      <c r="E53" s="131"/>
      <c r="F53" s="132"/>
      <c r="G53" s="131"/>
      <c r="H53" s="543"/>
    </row>
    <row r="54" spans="1:8" s="138" customFormat="1" ht="10.5" hidden="1" customHeight="1" thickBot="1" x14ac:dyDescent="0.3">
      <c r="A54" s="549"/>
      <c r="B54" s="545"/>
      <c r="C54" s="546"/>
      <c r="D54" s="547"/>
      <c r="E54" s="129"/>
      <c r="F54" s="130"/>
      <c r="G54" s="129"/>
      <c r="H54" s="544"/>
    </row>
    <row r="55" spans="1:8" s="138" customFormat="1" ht="10.5" hidden="1" customHeight="1" x14ac:dyDescent="0.25">
      <c r="A55" s="548">
        <v>23</v>
      </c>
      <c r="B55" s="550"/>
      <c r="C55" s="551"/>
      <c r="D55" s="552"/>
      <c r="E55" s="131"/>
      <c r="F55" s="132"/>
      <c r="G55" s="131"/>
      <c r="H55" s="543"/>
    </row>
    <row r="56" spans="1:8" s="138" customFormat="1" ht="10.5" hidden="1" customHeight="1" thickBot="1" x14ac:dyDescent="0.3">
      <c r="A56" s="549"/>
      <c r="B56" s="545"/>
      <c r="C56" s="546"/>
      <c r="D56" s="547"/>
      <c r="E56" s="129"/>
      <c r="F56" s="130"/>
      <c r="G56" s="129"/>
      <c r="H56" s="544"/>
    </row>
    <row r="57" spans="1:8" s="138" customFormat="1" ht="10.5" hidden="1" customHeight="1" x14ac:dyDescent="0.25">
      <c r="A57" s="548">
        <v>24</v>
      </c>
      <c r="B57" s="550"/>
      <c r="C57" s="551"/>
      <c r="D57" s="552"/>
      <c r="E57" s="131"/>
      <c r="F57" s="132"/>
      <c r="G57" s="131"/>
      <c r="H57" s="543"/>
    </row>
    <row r="58" spans="1:8" s="138" customFormat="1" ht="10.5" hidden="1" customHeight="1" thickBot="1" x14ac:dyDescent="0.3">
      <c r="A58" s="549"/>
      <c r="B58" s="545"/>
      <c r="C58" s="546"/>
      <c r="D58" s="547"/>
      <c r="E58" s="129"/>
      <c r="F58" s="130"/>
      <c r="G58" s="129"/>
      <c r="H58" s="544"/>
    </row>
    <row r="59" spans="1:8" s="138" customFormat="1" ht="10.5" hidden="1" customHeight="1" x14ac:dyDescent="0.25">
      <c r="A59" s="548">
        <v>25</v>
      </c>
      <c r="B59" s="559"/>
      <c r="C59" s="559"/>
      <c r="D59" s="560"/>
      <c r="E59" s="131"/>
      <c r="F59" s="131"/>
      <c r="G59" s="131"/>
      <c r="H59" s="543"/>
    </row>
    <row r="60" spans="1:8" s="138" customFormat="1" ht="10.5" hidden="1" customHeight="1" thickBot="1" x14ac:dyDescent="0.3">
      <c r="A60" s="549"/>
      <c r="B60" s="556"/>
      <c r="C60" s="556"/>
      <c r="D60" s="557"/>
      <c r="E60" s="129"/>
      <c r="F60" s="129"/>
      <c r="G60" s="129"/>
      <c r="H60" s="544"/>
    </row>
    <row r="61" spans="1:8" s="138" customFormat="1" ht="10.5" hidden="1" customHeight="1" x14ac:dyDescent="0.25">
      <c r="A61" s="548">
        <v>26</v>
      </c>
      <c r="B61" s="559"/>
      <c r="C61" s="559"/>
      <c r="D61" s="560"/>
      <c r="E61" s="131"/>
      <c r="F61" s="131"/>
      <c r="G61" s="131"/>
      <c r="H61" s="543"/>
    </row>
    <row r="62" spans="1:8" s="138" customFormat="1" ht="10.5" hidden="1" customHeight="1" thickBot="1" x14ac:dyDescent="0.3">
      <c r="A62" s="549"/>
      <c r="B62" s="556"/>
      <c r="C62" s="556"/>
      <c r="D62" s="557"/>
      <c r="E62" s="129"/>
      <c r="F62" s="129"/>
      <c r="G62" s="129"/>
      <c r="H62" s="544"/>
    </row>
    <row r="63" spans="1:8" s="138" customFormat="1" ht="10.5" hidden="1" customHeight="1" x14ac:dyDescent="0.25">
      <c r="A63" s="548">
        <v>27</v>
      </c>
      <c r="B63" s="559"/>
      <c r="C63" s="559"/>
      <c r="D63" s="560"/>
      <c r="E63" s="131"/>
      <c r="F63" s="131"/>
      <c r="G63" s="131"/>
      <c r="H63" s="543"/>
    </row>
    <row r="64" spans="1:8" s="138" customFormat="1" ht="10.5" hidden="1" customHeight="1" thickBot="1" x14ac:dyDescent="0.3">
      <c r="A64" s="549"/>
      <c r="B64" s="556"/>
      <c r="C64" s="556"/>
      <c r="D64" s="557"/>
      <c r="E64" s="129"/>
      <c r="F64" s="129"/>
      <c r="G64" s="129"/>
      <c r="H64" s="544"/>
    </row>
    <row r="65" spans="1:8" s="138" customFormat="1" ht="10.5" hidden="1" customHeight="1" x14ac:dyDescent="0.25">
      <c r="A65" s="548">
        <v>28</v>
      </c>
      <c r="B65" s="559"/>
      <c r="C65" s="559"/>
      <c r="D65" s="560"/>
      <c r="E65" s="131"/>
      <c r="F65" s="131"/>
      <c r="G65" s="131"/>
      <c r="H65" s="543"/>
    </row>
    <row r="66" spans="1:8" s="138" customFormat="1" ht="10.5" hidden="1" customHeight="1" thickBot="1" x14ac:dyDescent="0.3">
      <c r="A66" s="549"/>
      <c r="B66" s="556"/>
      <c r="C66" s="556"/>
      <c r="D66" s="557"/>
      <c r="E66" s="129"/>
      <c r="F66" s="129"/>
      <c r="G66" s="129"/>
      <c r="H66" s="544"/>
    </row>
    <row r="67" spans="1:8" s="138" customFormat="1" ht="10.5" hidden="1" customHeight="1" x14ac:dyDescent="0.25">
      <c r="A67" s="548">
        <v>29</v>
      </c>
      <c r="B67" s="559"/>
      <c r="C67" s="559"/>
      <c r="D67" s="560"/>
      <c r="E67" s="131"/>
      <c r="F67" s="131"/>
      <c r="G67" s="131"/>
      <c r="H67" s="543"/>
    </row>
    <row r="68" spans="1:8" s="138" customFormat="1" ht="10.5" hidden="1" customHeight="1" thickBot="1" x14ac:dyDescent="0.3">
      <c r="A68" s="549"/>
      <c r="B68" s="556"/>
      <c r="C68" s="556"/>
      <c r="D68" s="557"/>
      <c r="E68" s="129"/>
      <c r="F68" s="129"/>
      <c r="G68" s="129"/>
      <c r="H68" s="544"/>
    </row>
    <row r="69" spans="1:8" s="138" customFormat="1" ht="10.5" hidden="1" customHeight="1" x14ac:dyDescent="0.25">
      <c r="A69" s="548">
        <v>30</v>
      </c>
      <c r="B69" s="559"/>
      <c r="C69" s="559"/>
      <c r="D69" s="560"/>
      <c r="E69" s="131"/>
      <c r="F69" s="131"/>
      <c r="G69" s="131"/>
      <c r="H69" s="543"/>
    </row>
    <row r="70" spans="1:8" s="138" customFormat="1" ht="10.5" hidden="1" customHeight="1" thickBot="1" x14ac:dyDescent="0.3">
      <c r="A70" s="549"/>
      <c r="B70" s="556"/>
      <c r="C70" s="556"/>
      <c r="D70" s="557"/>
      <c r="E70" s="129"/>
      <c r="F70" s="129"/>
      <c r="G70" s="129"/>
      <c r="H70" s="544"/>
    </row>
    <row r="71" spans="1:8" s="138" customFormat="1" ht="10.5" hidden="1" customHeight="1" x14ac:dyDescent="0.25">
      <c r="A71" s="548">
        <v>31</v>
      </c>
      <c r="B71" s="559"/>
      <c r="C71" s="559"/>
      <c r="D71" s="560"/>
      <c r="E71" s="131"/>
      <c r="F71" s="131"/>
      <c r="G71" s="131"/>
      <c r="H71" s="543"/>
    </row>
    <row r="72" spans="1:8" s="138" customFormat="1" ht="10.5" hidden="1" customHeight="1" thickBot="1" x14ac:dyDescent="0.3">
      <c r="A72" s="549"/>
      <c r="B72" s="556"/>
      <c r="C72" s="556"/>
      <c r="D72" s="557"/>
      <c r="E72" s="129"/>
      <c r="F72" s="129"/>
      <c r="G72" s="129"/>
      <c r="H72" s="544"/>
    </row>
    <row r="73" spans="1:8" s="138" customFormat="1" ht="10.5" hidden="1" customHeight="1" x14ac:dyDescent="0.25">
      <c r="A73" s="548">
        <v>32</v>
      </c>
      <c r="B73" s="559"/>
      <c r="C73" s="559"/>
      <c r="D73" s="560"/>
      <c r="E73" s="131"/>
      <c r="F73" s="131"/>
      <c r="G73" s="131"/>
      <c r="H73" s="543"/>
    </row>
    <row r="74" spans="1:8" s="138" customFormat="1" ht="10.5" hidden="1" customHeight="1" thickBot="1" x14ac:dyDescent="0.3">
      <c r="A74" s="549"/>
      <c r="B74" s="556"/>
      <c r="C74" s="556"/>
      <c r="D74" s="557"/>
      <c r="E74" s="129"/>
      <c r="F74" s="129"/>
      <c r="G74" s="129"/>
      <c r="H74" s="544"/>
    </row>
    <row r="75" spans="1:8" s="138" customFormat="1" ht="10.5" hidden="1" customHeight="1" x14ac:dyDescent="0.25">
      <c r="A75" s="548">
        <v>33</v>
      </c>
      <c r="B75" s="559"/>
      <c r="C75" s="559"/>
      <c r="D75" s="560"/>
      <c r="E75" s="131"/>
      <c r="F75" s="131"/>
      <c r="G75" s="131"/>
      <c r="H75" s="543"/>
    </row>
    <row r="76" spans="1:8" s="138" customFormat="1" ht="10.5" hidden="1" customHeight="1" thickBot="1" x14ac:dyDescent="0.3">
      <c r="A76" s="549"/>
      <c r="B76" s="556"/>
      <c r="C76" s="556"/>
      <c r="D76" s="557"/>
      <c r="E76" s="129"/>
      <c r="F76" s="129"/>
      <c r="G76" s="129"/>
      <c r="H76" s="544"/>
    </row>
    <row r="77" spans="1:8" s="138" customFormat="1" ht="10.5" hidden="1" customHeight="1" x14ac:dyDescent="0.25">
      <c r="A77" s="548">
        <v>34</v>
      </c>
      <c r="B77" s="559"/>
      <c r="C77" s="559"/>
      <c r="D77" s="560"/>
      <c r="E77" s="131"/>
      <c r="F77" s="131"/>
      <c r="G77" s="131"/>
      <c r="H77" s="543"/>
    </row>
    <row r="78" spans="1:8" s="138" customFormat="1" ht="10.5" hidden="1" customHeight="1" thickBot="1" x14ac:dyDescent="0.3">
      <c r="A78" s="549"/>
      <c r="B78" s="556"/>
      <c r="C78" s="556"/>
      <c r="D78" s="557"/>
      <c r="E78" s="129"/>
      <c r="F78" s="129"/>
      <c r="G78" s="129"/>
      <c r="H78" s="544"/>
    </row>
    <row r="79" spans="1:8" s="138" customFormat="1" ht="10.5" hidden="1" customHeight="1" x14ac:dyDescent="0.25">
      <c r="A79" s="548">
        <v>35</v>
      </c>
      <c r="B79" s="559"/>
      <c r="C79" s="559"/>
      <c r="D79" s="560"/>
      <c r="E79" s="131"/>
      <c r="F79" s="131"/>
      <c r="G79" s="131"/>
      <c r="H79" s="543"/>
    </row>
    <row r="80" spans="1:8" s="138" customFormat="1" ht="10.5" hidden="1" customHeight="1" thickBot="1" x14ac:dyDescent="0.3">
      <c r="A80" s="549"/>
      <c r="B80" s="556"/>
      <c r="C80" s="556"/>
      <c r="D80" s="557"/>
      <c r="E80" s="129"/>
      <c r="F80" s="129"/>
      <c r="G80" s="129"/>
      <c r="H80" s="544"/>
    </row>
    <row r="81" spans="1:11" s="138" customFormat="1" ht="10.5" hidden="1" customHeight="1" x14ac:dyDescent="0.25">
      <c r="A81" s="548">
        <v>36</v>
      </c>
      <c r="B81" s="559"/>
      <c r="C81" s="559"/>
      <c r="D81" s="560"/>
      <c r="E81" s="131"/>
      <c r="F81" s="131"/>
      <c r="G81" s="131"/>
      <c r="H81" s="543"/>
    </row>
    <row r="82" spans="1:11" s="138" customFormat="1" ht="10.5" hidden="1" customHeight="1" thickBot="1" x14ac:dyDescent="0.3">
      <c r="A82" s="549"/>
      <c r="B82" s="556"/>
      <c r="C82" s="556"/>
      <c r="D82" s="557"/>
      <c r="E82" s="129"/>
      <c r="F82" s="129"/>
      <c r="G82" s="129"/>
      <c r="H82" s="544"/>
    </row>
    <row r="83" spans="1:11" s="138" customFormat="1" ht="10.5" hidden="1" customHeight="1" x14ac:dyDescent="0.25">
      <c r="A83" s="548">
        <v>37</v>
      </c>
      <c r="B83" s="559"/>
      <c r="C83" s="559"/>
      <c r="D83" s="560"/>
      <c r="E83" s="131"/>
      <c r="F83" s="131"/>
      <c r="G83" s="131"/>
      <c r="H83" s="543"/>
    </row>
    <row r="84" spans="1:11" s="138" customFormat="1" ht="10.5" hidden="1" customHeight="1" thickBot="1" x14ac:dyDescent="0.3">
      <c r="A84" s="549"/>
      <c r="B84" s="556"/>
      <c r="C84" s="556"/>
      <c r="D84" s="557"/>
      <c r="E84" s="129"/>
      <c r="F84" s="129"/>
      <c r="G84" s="129"/>
      <c r="H84" s="544"/>
    </row>
    <row r="85" spans="1:11" s="138" customFormat="1" ht="10.5" hidden="1" customHeight="1" x14ac:dyDescent="0.25">
      <c r="A85" s="548">
        <v>38</v>
      </c>
      <c r="B85" s="559"/>
      <c r="C85" s="559"/>
      <c r="D85" s="560"/>
      <c r="E85" s="131"/>
      <c r="F85" s="131"/>
      <c r="G85" s="131"/>
      <c r="H85" s="543"/>
    </row>
    <row r="86" spans="1:11" s="138" customFormat="1" ht="10.5" hidden="1" customHeight="1" thickBot="1" x14ac:dyDescent="0.3">
      <c r="A86" s="549"/>
      <c r="B86" s="556"/>
      <c r="C86" s="556"/>
      <c r="D86" s="557"/>
      <c r="E86" s="129"/>
      <c r="F86" s="129"/>
      <c r="G86" s="129"/>
      <c r="H86" s="544"/>
    </row>
    <row r="87" spans="1:11" s="138" customFormat="1" ht="10.5" hidden="1" customHeight="1" x14ac:dyDescent="0.25">
      <c r="A87" s="548">
        <v>39</v>
      </c>
      <c r="B87" s="559"/>
      <c r="C87" s="559"/>
      <c r="D87" s="560"/>
      <c r="E87" s="131"/>
      <c r="F87" s="131"/>
      <c r="G87" s="131"/>
      <c r="H87" s="543"/>
    </row>
    <row r="88" spans="1:11" s="138" customFormat="1" ht="10.5" hidden="1" customHeight="1" thickBot="1" x14ac:dyDescent="0.3">
      <c r="A88" s="549"/>
      <c r="B88" s="556"/>
      <c r="C88" s="556"/>
      <c r="D88" s="557"/>
      <c r="E88" s="129"/>
      <c r="F88" s="129"/>
      <c r="G88" s="129"/>
      <c r="H88" s="544"/>
    </row>
    <row r="89" spans="1:11" s="138" customFormat="1" ht="10.5" hidden="1" customHeight="1" x14ac:dyDescent="0.25">
      <c r="A89" s="548">
        <v>40</v>
      </c>
      <c r="B89" s="559"/>
      <c r="C89" s="559"/>
      <c r="D89" s="560"/>
      <c r="E89" s="131"/>
      <c r="F89" s="131"/>
      <c r="G89" s="131"/>
      <c r="H89" s="543"/>
    </row>
    <row r="90" spans="1:11" s="138" customFormat="1" ht="10.5" hidden="1" customHeight="1" thickBot="1" x14ac:dyDescent="0.3">
      <c r="A90" s="549"/>
      <c r="B90" s="556"/>
      <c r="C90" s="556"/>
      <c r="D90" s="557"/>
      <c r="E90" s="129"/>
      <c r="F90" s="129"/>
      <c r="G90" s="129"/>
      <c r="H90" s="544"/>
    </row>
    <row r="91" spans="1:11" x14ac:dyDescent="0.25">
      <c r="A91" s="137"/>
      <c r="B91" s="136"/>
    </row>
    <row r="92" spans="1:11" s="119" customFormat="1" ht="10.15" customHeight="1" x14ac:dyDescent="0.25">
      <c r="B92" s="107"/>
      <c r="C92" s="107"/>
      <c r="D92" s="107"/>
      <c r="E92" s="566" t="s">
        <v>132</v>
      </c>
      <c r="F92" s="566"/>
      <c r="G92" s="566"/>
      <c r="H92" s="566"/>
      <c r="I92" s="107"/>
      <c r="J92" s="107"/>
      <c r="K92" s="107"/>
    </row>
    <row r="93" spans="1:11" s="119" customFormat="1" ht="10.15" customHeight="1" x14ac:dyDescent="0.25">
      <c r="A93" s="107"/>
      <c r="B93" s="107"/>
      <c r="C93" s="107"/>
      <c r="D93" s="107"/>
      <c r="E93" s="561"/>
      <c r="F93" s="561"/>
      <c r="G93" s="563" t="s">
        <v>253</v>
      </c>
      <c r="H93" s="563"/>
      <c r="I93" s="135"/>
      <c r="J93" s="135"/>
      <c r="K93" s="135"/>
    </row>
    <row r="94" spans="1:11" s="119" customFormat="1" ht="10.15" customHeight="1" x14ac:dyDescent="0.25">
      <c r="A94" s="107"/>
      <c r="B94" s="107"/>
      <c r="C94" s="107"/>
      <c r="D94" s="107"/>
      <c r="E94" s="562"/>
      <c r="F94" s="562"/>
      <c r="G94" s="564"/>
      <c r="H94" s="564"/>
      <c r="I94" s="135"/>
      <c r="J94" s="135"/>
      <c r="K94" s="135"/>
    </row>
    <row r="95" spans="1:11" s="119" customFormat="1" ht="10.15" customHeight="1" x14ac:dyDescent="0.25">
      <c r="B95" s="112"/>
      <c r="C95" s="112"/>
      <c r="D95" s="112"/>
      <c r="E95" s="558" t="s">
        <v>134</v>
      </c>
      <c r="F95" s="558"/>
      <c r="G95" s="352" t="s">
        <v>135</v>
      </c>
      <c r="H95" s="354"/>
      <c r="I95" s="112"/>
      <c r="J95" s="112"/>
      <c r="K95" s="112"/>
    </row>
    <row r="96" spans="1:11" ht="12.75" customHeight="1" x14ac:dyDescent="0.25">
      <c r="A96" s="53"/>
      <c r="B96" s="53"/>
      <c r="C96" s="53"/>
      <c r="D96" s="9"/>
      <c r="E96" s="9"/>
      <c r="F96" s="9"/>
      <c r="G96" s="9"/>
      <c r="H96" s="9"/>
    </row>
    <row r="97" spans="1:15" x14ac:dyDescent="0.25">
      <c r="A97" s="565"/>
      <c r="B97" s="565"/>
      <c r="C97" s="565"/>
      <c r="D97" s="565"/>
      <c r="E97" s="565"/>
      <c r="F97" s="565"/>
      <c r="G97" s="565"/>
      <c r="H97" s="565"/>
    </row>
    <row r="98" spans="1:15" x14ac:dyDescent="0.25">
      <c r="A98" s="565"/>
      <c r="B98" s="565"/>
      <c r="C98" s="565"/>
      <c r="D98" s="565"/>
      <c r="E98" s="565"/>
      <c r="F98" s="565"/>
      <c r="G98" s="565"/>
      <c r="H98" s="565"/>
    </row>
    <row r="100" spans="1:15" s="128" customFormat="1" x14ac:dyDescent="0.25">
      <c r="A100" s="133"/>
      <c r="B100" s="133"/>
      <c r="C100" s="127"/>
      <c r="I100" s="127"/>
      <c r="J100" s="127"/>
      <c r="K100" s="127"/>
      <c r="L100" s="127"/>
      <c r="M100" s="127"/>
      <c r="N100" s="127"/>
      <c r="O100" s="127"/>
    </row>
    <row r="101" spans="1:15" s="128" customFormat="1" x14ac:dyDescent="0.25">
      <c r="A101" s="133"/>
      <c r="B101" s="133"/>
      <c r="C101" s="127"/>
      <c r="I101" s="127"/>
      <c r="J101" s="127"/>
      <c r="K101" s="127"/>
      <c r="L101" s="127"/>
      <c r="M101" s="127"/>
      <c r="N101" s="127"/>
      <c r="O101" s="127"/>
    </row>
    <row r="102" spans="1:15" s="128" customFormat="1" x14ac:dyDescent="0.25">
      <c r="A102" s="133"/>
      <c r="B102" s="133"/>
      <c r="C102" s="127"/>
      <c r="I102" s="127"/>
      <c r="J102" s="127"/>
      <c r="K102" s="127"/>
      <c r="L102" s="127"/>
      <c r="M102" s="127"/>
      <c r="N102" s="127"/>
      <c r="O102" s="127"/>
    </row>
    <row r="103" spans="1:15" s="128" customFormat="1" x14ac:dyDescent="0.25">
      <c r="A103" s="133"/>
      <c r="B103" s="133"/>
      <c r="C103" s="127"/>
      <c r="I103" s="127"/>
      <c r="J103" s="127"/>
      <c r="K103" s="127"/>
      <c r="L103" s="127"/>
      <c r="M103" s="127"/>
      <c r="N103" s="127"/>
      <c r="O103" s="127"/>
    </row>
    <row r="104" spans="1:15" s="128" customFormat="1" x14ac:dyDescent="0.25">
      <c r="A104" s="133"/>
      <c r="B104" s="133"/>
      <c r="C104" s="127"/>
      <c r="I104" s="127"/>
      <c r="J104" s="127"/>
      <c r="K104" s="127"/>
      <c r="L104" s="127"/>
      <c r="M104" s="127"/>
      <c r="N104" s="127"/>
      <c r="O104" s="127"/>
    </row>
    <row r="105" spans="1:15" s="128" customFormat="1" x14ac:dyDescent="0.25">
      <c r="A105" s="133"/>
      <c r="B105" s="133"/>
      <c r="C105" s="127"/>
      <c r="I105" s="127"/>
      <c r="J105" s="127"/>
      <c r="K105" s="127"/>
      <c r="L105" s="127"/>
      <c r="M105" s="127"/>
      <c r="N105" s="127"/>
      <c r="O105" s="127"/>
    </row>
    <row r="106" spans="1:15" s="128" customFormat="1" x14ac:dyDescent="0.25">
      <c r="A106" s="133"/>
      <c r="B106" s="133"/>
      <c r="C106" s="127"/>
      <c r="I106" s="127"/>
      <c r="J106" s="127"/>
      <c r="K106" s="127"/>
      <c r="L106" s="127"/>
      <c r="M106" s="127"/>
      <c r="N106" s="127"/>
      <c r="O106" s="127"/>
    </row>
    <row r="107" spans="1:15" s="128" customFormat="1" hidden="1" x14ac:dyDescent="0.25">
      <c r="A107" s="133"/>
      <c r="B107" s="134">
        <v>12</v>
      </c>
      <c r="C107" s="127"/>
      <c r="I107" s="127"/>
      <c r="J107" s="127"/>
      <c r="K107" s="127"/>
      <c r="L107" s="127"/>
      <c r="M107" s="127"/>
      <c r="N107" s="127"/>
      <c r="O107" s="127"/>
    </row>
    <row r="108" spans="1:15" s="128" customFormat="1" x14ac:dyDescent="0.25">
      <c r="A108" s="133"/>
      <c r="B108" s="133"/>
      <c r="C108" s="127"/>
      <c r="I108" s="127"/>
      <c r="J108" s="127"/>
      <c r="K108" s="127"/>
      <c r="L108" s="127"/>
      <c r="M108" s="127"/>
      <c r="N108" s="127"/>
      <c r="O108" s="127"/>
    </row>
    <row r="109" spans="1:15" s="128" customFormat="1" x14ac:dyDescent="0.25">
      <c r="A109" s="133"/>
      <c r="B109" s="133"/>
      <c r="C109" s="127"/>
      <c r="I109" s="127"/>
      <c r="J109" s="127"/>
      <c r="K109" s="127"/>
      <c r="L109" s="127"/>
      <c r="M109" s="127"/>
      <c r="N109" s="127"/>
      <c r="O109" s="127"/>
    </row>
    <row r="110" spans="1:15" s="128" customFormat="1" x14ac:dyDescent="0.25">
      <c r="A110" s="133"/>
      <c r="B110" s="133"/>
      <c r="C110" s="127"/>
      <c r="I110" s="127"/>
      <c r="J110" s="127"/>
      <c r="K110" s="127"/>
      <c r="L110" s="127"/>
      <c r="M110" s="127"/>
      <c r="N110" s="127"/>
      <c r="O110" s="127"/>
    </row>
    <row r="111" spans="1:15" s="128" customFormat="1" x14ac:dyDescent="0.25">
      <c r="A111" s="133"/>
      <c r="B111" s="133"/>
      <c r="C111" s="127"/>
      <c r="I111" s="127"/>
      <c r="J111" s="127"/>
      <c r="K111" s="127"/>
      <c r="L111" s="127"/>
      <c r="M111" s="127"/>
      <c r="N111" s="127"/>
      <c r="O111" s="127"/>
    </row>
    <row r="112" spans="1:15" s="128" customFormat="1" x14ac:dyDescent="0.25">
      <c r="A112" s="133"/>
      <c r="B112" s="133"/>
      <c r="C112" s="127"/>
      <c r="I112" s="127"/>
      <c r="J112" s="127"/>
      <c r="K112" s="127"/>
      <c r="L112" s="127"/>
      <c r="M112" s="127"/>
      <c r="N112" s="127"/>
      <c r="O112" s="127"/>
    </row>
    <row r="113" spans="1:15" s="128" customFormat="1" x14ac:dyDescent="0.25">
      <c r="A113" s="133"/>
      <c r="B113" s="133"/>
      <c r="C113" s="127"/>
      <c r="I113" s="127"/>
      <c r="J113" s="127"/>
      <c r="K113" s="127"/>
      <c r="L113" s="127"/>
      <c r="M113" s="127"/>
      <c r="N113" s="127"/>
      <c r="O113" s="127"/>
    </row>
    <row r="114" spans="1:15" s="128" customFormat="1" x14ac:dyDescent="0.25">
      <c r="A114" s="133"/>
      <c r="B114" s="133"/>
      <c r="C114" s="127"/>
      <c r="I114" s="127"/>
      <c r="J114" s="127"/>
      <c r="K114" s="127"/>
      <c r="L114" s="127"/>
      <c r="M114" s="127"/>
      <c r="N114" s="127"/>
      <c r="O114" s="127"/>
    </row>
    <row r="115" spans="1:15" s="128" customFormat="1" x14ac:dyDescent="0.25">
      <c r="A115" s="133"/>
      <c r="B115" s="133"/>
      <c r="C115" s="127"/>
      <c r="I115" s="127"/>
      <c r="J115" s="127"/>
      <c r="K115" s="127"/>
      <c r="L115" s="127"/>
      <c r="M115" s="127"/>
      <c r="N115" s="127"/>
      <c r="O115" s="127"/>
    </row>
    <row r="116" spans="1:15" s="128" customFormat="1" x14ac:dyDescent="0.25">
      <c r="A116" s="133"/>
      <c r="B116" s="133"/>
      <c r="C116" s="127"/>
      <c r="I116" s="127"/>
      <c r="J116" s="127"/>
      <c r="K116" s="127"/>
      <c r="L116" s="127"/>
      <c r="M116" s="127"/>
      <c r="N116" s="127"/>
      <c r="O116" s="127"/>
    </row>
    <row r="117" spans="1:15" s="128" customFormat="1" x14ac:dyDescent="0.25">
      <c r="A117" s="133"/>
      <c r="B117" s="133"/>
      <c r="C117" s="127"/>
      <c r="I117" s="127"/>
      <c r="J117" s="127"/>
      <c r="K117" s="127"/>
      <c r="L117" s="127"/>
      <c r="M117" s="127"/>
      <c r="N117" s="127"/>
      <c r="O117" s="127"/>
    </row>
    <row r="118" spans="1:15" s="128" customFormat="1" x14ac:dyDescent="0.25">
      <c r="A118" s="133"/>
      <c r="B118" s="133"/>
      <c r="C118" s="127"/>
      <c r="I118" s="127"/>
      <c r="J118" s="127"/>
      <c r="K118" s="127"/>
      <c r="L118" s="127"/>
      <c r="M118" s="127"/>
      <c r="N118" s="127"/>
      <c r="O118" s="127"/>
    </row>
    <row r="119" spans="1:15" s="128" customFormat="1" x14ac:dyDescent="0.25">
      <c r="A119" s="133"/>
      <c r="B119" s="133"/>
      <c r="C119" s="127"/>
      <c r="I119" s="127"/>
      <c r="J119" s="127"/>
      <c r="K119" s="127"/>
      <c r="L119" s="127"/>
      <c r="M119" s="127"/>
      <c r="N119" s="127"/>
      <c r="O119" s="127"/>
    </row>
    <row r="120" spans="1:15" s="128" customFormat="1" x14ac:dyDescent="0.25">
      <c r="A120" s="133"/>
      <c r="B120" s="133"/>
      <c r="C120" s="127"/>
      <c r="I120" s="127"/>
      <c r="J120" s="127"/>
      <c r="K120" s="127"/>
      <c r="L120" s="127"/>
      <c r="M120" s="127"/>
      <c r="N120" s="127"/>
      <c r="O120" s="127"/>
    </row>
    <row r="121" spans="1:15" s="128" customFormat="1" x14ac:dyDescent="0.25">
      <c r="A121" s="133"/>
      <c r="B121" s="133"/>
      <c r="C121" s="127"/>
      <c r="I121" s="127"/>
      <c r="J121" s="127"/>
      <c r="K121" s="127"/>
      <c r="L121" s="127"/>
      <c r="M121" s="127"/>
      <c r="N121" s="127"/>
      <c r="O121" s="127"/>
    </row>
    <row r="122" spans="1:15" s="128" customFormat="1" x14ac:dyDescent="0.25">
      <c r="A122" s="133"/>
      <c r="B122" s="133"/>
      <c r="C122" s="127"/>
      <c r="I122" s="127"/>
      <c r="J122" s="127"/>
      <c r="K122" s="127"/>
      <c r="L122" s="127"/>
      <c r="M122" s="127"/>
      <c r="N122" s="127"/>
      <c r="O122" s="127"/>
    </row>
    <row r="123" spans="1:15" s="128" customFormat="1" x14ac:dyDescent="0.25">
      <c r="A123" s="133"/>
      <c r="B123" s="133"/>
      <c r="C123" s="127"/>
      <c r="I123" s="127"/>
      <c r="J123" s="127"/>
      <c r="K123" s="127"/>
      <c r="L123" s="127"/>
      <c r="M123" s="127"/>
      <c r="N123" s="127"/>
      <c r="O123" s="127"/>
    </row>
    <row r="124" spans="1:15" s="128" customFormat="1" x14ac:dyDescent="0.25">
      <c r="A124" s="133"/>
      <c r="B124" s="133"/>
      <c r="C124" s="127"/>
      <c r="I124" s="127"/>
      <c r="J124" s="127"/>
      <c r="K124" s="127"/>
      <c r="L124" s="127"/>
      <c r="M124" s="127"/>
      <c r="N124" s="127"/>
      <c r="O124" s="127"/>
    </row>
    <row r="125" spans="1:15" s="128" customFormat="1" x14ac:dyDescent="0.25">
      <c r="A125" s="133"/>
      <c r="B125" s="133"/>
      <c r="C125" s="127"/>
      <c r="I125" s="127"/>
      <c r="J125" s="127"/>
      <c r="K125" s="127"/>
      <c r="L125" s="127"/>
      <c r="M125" s="127"/>
      <c r="N125" s="127"/>
      <c r="O125" s="127"/>
    </row>
    <row r="126" spans="1:15" s="128" customFormat="1" x14ac:dyDescent="0.25">
      <c r="A126" s="133"/>
      <c r="B126" s="133"/>
      <c r="C126" s="127"/>
      <c r="I126" s="127"/>
      <c r="J126" s="127"/>
      <c r="K126" s="127"/>
      <c r="L126" s="127"/>
      <c r="M126" s="127"/>
      <c r="N126" s="127"/>
      <c r="O126" s="127"/>
    </row>
    <row r="127" spans="1:15" s="128" customFormat="1" x14ac:dyDescent="0.25">
      <c r="A127" s="133"/>
      <c r="B127" s="133"/>
      <c r="C127" s="127"/>
      <c r="I127" s="127"/>
      <c r="J127" s="127"/>
      <c r="K127" s="127"/>
      <c r="L127" s="127"/>
      <c r="M127" s="127"/>
      <c r="N127" s="127"/>
      <c r="O127" s="127"/>
    </row>
    <row r="128" spans="1:15" s="128" customFormat="1" x14ac:dyDescent="0.25">
      <c r="A128" s="133"/>
      <c r="B128" s="133"/>
      <c r="C128" s="127"/>
      <c r="I128" s="127"/>
      <c r="J128" s="127"/>
      <c r="K128" s="127"/>
      <c r="L128" s="127"/>
      <c r="M128" s="127"/>
      <c r="N128" s="127"/>
      <c r="O128" s="127"/>
    </row>
    <row r="129" spans="1:15" s="128" customFormat="1" x14ac:dyDescent="0.25">
      <c r="A129" s="133"/>
      <c r="B129" s="133"/>
      <c r="C129" s="127"/>
      <c r="I129" s="127"/>
      <c r="J129" s="127"/>
      <c r="K129" s="127"/>
      <c r="L129" s="127"/>
      <c r="M129" s="127"/>
      <c r="N129" s="127"/>
      <c r="O129" s="127"/>
    </row>
    <row r="130" spans="1:15" s="128" customFormat="1" x14ac:dyDescent="0.25">
      <c r="A130" s="133"/>
      <c r="B130" s="133"/>
      <c r="C130" s="127"/>
      <c r="I130" s="127"/>
      <c r="J130" s="127"/>
      <c r="K130" s="127"/>
      <c r="L130" s="127"/>
      <c r="M130" s="127"/>
      <c r="N130" s="127"/>
      <c r="O130" s="127"/>
    </row>
    <row r="131" spans="1:15" s="128" customFormat="1" x14ac:dyDescent="0.25">
      <c r="A131" s="133"/>
      <c r="B131" s="133"/>
      <c r="C131" s="127"/>
      <c r="I131" s="127"/>
      <c r="J131" s="127"/>
      <c r="K131" s="127"/>
      <c r="L131" s="127"/>
      <c r="M131" s="127"/>
      <c r="N131" s="127"/>
      <c r="O131" s="127"/>
    </row>
    <row r="132" spans="1:15" s="128" customFormat="1" x14ac:dyDescent="0.25">
      <c r="A132" s="133"/>
      <c r="B132" s="133"/>
      <c r="C132" s="127"/>
      <c r="I132" s="127"/>
      <c r="J132" s="127"/>
      <c r="K132" s="127"/>
      <c r="L132" s="127"/>
      <c r="M132" s="127"/>
      <c r="N132" s="127"/>
      <c r="O132" s="127"/>
    </row>
    <row r="133" spans="1:15" s="128" customFormat="1" x14ac:dyDescent="0.25">
      <c r="A133" s="133"/>
      <c r="B133" s="133"/>
      <c r="C133" s="127"/>
      <c r="I133" s="127"/>
      <c r="J133" s="127"/>
      <c r="K133" s="127"/>
      <c r="L133" s="127"/>
      <c r="M133" s="127"/>
      <c r="N133" s="127"/>
      <c r="O133" s="127"/>
    </row>
    <row r="134" spans="1:15" s="128" customFormat="1" x14ac:dyDescent="0.25">
      <c r="A134" s="133"/>
      <c r="B134" s="133"/>
      <c r="C134" s="127"/>
      <c r="I134" s="127"/>
      <c r="J134" s="127"/>
      <c r="K134" s="127"/>
      <c r="L134" s="127"/>
      <c r="M134" s="127"/>
      <c r="N134" s="127"/>
      <c r="O134" s="127"/>
    </row>
    <row r="135" spans="1:15" s="128" customFormat="1" x14ac:dyDescent="0.25">
      <c r="A135" s="133"/>
      <c r="B135" s="133"/>
      <c r="C135" s="127"/>
      <c r="I135" s="127"/>
      <c r="J135" s="127"/>
      <c r="K135" s="127"/>
      <c r="L135" s="127"/>
      <c r="M135" s="127"/>
      <c r="N135" s="127"/>
      <c r="O135" s="127"/>
    </row>
    <row r="136" spans="1:15" s="128" customFormat="1" x14ac:dyDescent="0.25">
      <c r="A136" s="133"/>
      <c r="B136" s="133"/>
      <c r="C136" s="127"/>
      <c r="I136" s="127"/>
      <c r="J136" s="127"/>
      <c r="K136" s="127"/>
      <c r="L136" s="127"/>
      <c r="M136" s="127"/>
      <c r="N136" s="127"/>
      <c r="O136" s="127"/>
    </row>
    <row r="137" spans="1:15" s="128" customFormat="1" x14ac:dyDescent="0.25">
      <c r="A137" s="133"/>
      <c r="B137" s="133"/>
      <c r="C137" s="127"/>
      <c r="I137" s="127"/>
      <c r="J137" s="127"/>
      <c r="K137" s="127"/>
      <c r="L137" s="127"/>
      <c r="M137" s="127"/>
      <c r="N137" s="127"/>
      <c r="O137" s="127"/>
    </row>
    <row r="138" spans="1:15" s="128" customFormat="1" x14ac:dyDescent="0.25">
      <c r="A138" s="133"/>
      <c r="B138" s="133"/>
      <c r="C138" s="127"/>
      <c r="I138" s="127"/>
      <c r="J138" s="127"/>
      <c r="K138" s="127"/>
      <c r="L138" s="127"/>
      <c r="M138" s="127"/>
      <c r="N138" s="127"/>
      <c r="O138" s="127"/>
    </row>
    <row r="139" spans="1:15" s="128" customFormat="1" x14ac:dyDescent="0.25">
      <c r="A139" s="133"/>
      <c r="B139" s="133"/>
      <c r="C139" s="127"/>
      <c r="I139" s="127"/>
      <c r="J139" s="127"/>
      <c r="K139" s="127"/>
      <c r="L139" s="127"/>
      <c r="M139" s="127"/>
      <c r="N139" s="127"/>
      <c r="O139" s="127"/>
    </row>
    <row r="140" spans="1:15" s="128" customFormat="1" x14ac:dyDescent="0.25">
      <c r="A140" s="133"/>
      <c r="B140" s="133"/>
      <c r="C140" s="127"/>
      <c r="I140" s="127"/>
      <c r="J140" s="127"/>
      <c r="K140" s="127"/>
      <c r="L140" s="127"/>
      <c r="M140" s="127"/>
      <c r="N140" s="127"/>
      <c r="O140" s="127"/>
    </row>
    <row r="141" spans="1:15" s="128" customFormat="1" x14ac:dyDescent="0.25">
      <c r="A141" s="133"/>
      <c r="B141" s="133"/>
      <c r="C141" s="127"/>
      <c r="I141" s="127"/>
      <c r="J141" s="127"/>
      <c r="K141" s="127"/>
      <c r="L141" s="127"/>
      <c r="M141" s="127"/>
      <c r="N141" s="127"/>
      <c r="O141" s="127"/>
    </row>
    <row r="142" spans="1:15" s="128" customFormat="1" x14ac:dyDescent="0.25">
      <c r="A142" s="133"/>
      <c r="B142" s="133"/>
      <c r="C142" s="127"/>
      <c r="I142" s="127"/>
      <c r="J142" s="127"/>
      <c r="K142" s="127"/>
      <c r="L142" s="127"/>
      <c r="M142" s="127"/>
      <c r="N142" s="127"/>
      <c r="O142" s="127"/>
    </row>
    <row r="143" spans="1:15" s="128" customFormat="1" x14ac:dyDescent="0.25">
      <c r="A143" s="133"/>
      <c r="B143" s="133"/>
      <c r="C143" s="127"/>
      <c r="I143" s="127"/>
      <c r="J143" s="127"/>
      <c r="K143" s="127"/>
      <c r="L143" s="127"/>
      <c r="M143" s="127"/>
      <c r="N143" s="127"/>
      <c r="O143" s="127"/>
    </row>
    <row r="144" spans="1:15" s="128" customFormat="1" x14ac:dyDescent="0.25">
      <c r="A144" s="133"/>
      <c r="B144" s="133"/>
      <c r="C144" s="127"/>
      <c r="I144" s="127"/>
      <c r="J144" s="127"/>
      <c r="K144" s="127"/>
      <c r="L144" s="127"/>
      <c r="M144" s="127"/>
      <c r="N144" s="127"/>
      <c r="O144" s="127"/>
    </row>
    <row r="145" spans="1:15" s="128" customFormat="1" x14ac:dyDescent="0.25">
      <c r="A145" s="133"/>
      <c r="B145" s="133"/>
      <c r="C145" s="127"/>
      <c r="I145" s="127"/>
      <c r="J145" s="127"/>
      <c r="K145" s="127"/>
      <c r="L145" s="127"/>
      <c r="M145" s="127"/>
      <c r="N145" s="127"/>
      <c r="O145" s="127"/>
    </row>
    <row r="146" spans="1:15" s="128" customFormat="1" x14ac:dyDescent="0.25">
      <c r="A146" s="133"/>
      <c r="B146" s="133"/>
      <c r="C146" s="127"/>
      <c r="I146" s="127"/>
      <c r="J146" s="127"/>
      <c r="K146" s="127"/>
      <c r="L146" s="127"/>
      <c r="M146" s="127"/>
      <c r="N146" s="127"/>
      <c r="O146" s="127"/>
    </row>
    <row r="147" spans="1:15" s="128" customFormat="1" x14ac:dyDescent="0.25">
      <c r="A147" s="133"/>
      <c r="B147" s="133"/>
      <c r="C147" s="127"/>
      <c r="I147" s="127"/>
      <c r="J147" s="127"/>
      <c r="K147" s="127"/>
      <c r="L147" s="127"/>
      <c r="M147" s="127"/>
      <c r="N147" s="127"/>
      <c r="O147" s="127"/>
    </row>
    <row r="148" spans="1:15" s="128" customFormat="1" x14ac:dyDescent="0.25">
      <c r="A148" s="133"/>
      <c r="B148" s="133"/>
      <c r="C148" s="127"/>
      <c r="I148" s="127"/>
      <c r="J148" s="127"/>
      <c r="K148" s="127"/>
      <c r="L148" s="127"/>
      <c r="M148" s="127"/>
      <c r="N148" s="127"/>
      <c r="O148" s="127"/>
    </row>
    <row r="149" spans="1:15" s="128" customFormat="1" x14ac:dyDescent="0.25">
      <c r="A149" s="133"/>
      <c r="B149" s="133"/>
      <c r="C149" s="127"/>
      <c r="I149" s="127"/>
      <c r="J149" s="127"/>
      <c r="K149" s="127"/>
      <c r="L149" s="127"/>
      <c r="M149" s="127"/>
      <c r="N149" s="127"/>
      <c r="O149" s="127"/>
    </row>
    <row r="150" spans="1:15" s="128" customFormat="1" x14ac:dyDescent="0.25">
      <c r="A150" s="133"/>
      <c r="B150" s="133"/>
      <c r="C150" s="127"/>
      <c r="I150" s="127"/>
      <c r="J150" s="127"/>
      <c r="K150" s="127"/>
      <c r="L150" s="127"/>
      <c r="M150" s="127"/>
      <c r="N150" s="127"/>
      <c r="O150" s="127"/>
    </row>
    <row r="151" spans="1:15" s="128" customFormat="1" x14ac:dyDescent="0.25">
      <c r="A151" s="133"/>
      <c r="B151" s="133"/>
      <c r="C151" s="127"/>
      <c r="I151" s="127"/>
      <c r="J151" s="127"/>
      <c r="K151" s="127"/>
      <c r="L151" s="127"/>
      <c r="M151" s="127"/>
      <c r="N151" s="127"/>
      <c r="O151" s="127"/>
    </row>
    <row r="152" spans="1:15" s="128" customFormat="1" x14ac:dyDescent="0.25">
      <c r="A152" s="133"/>
      <c r="B152" s="133"/>
      <c r="C152" s="127"/>
      <c r="I152" s="127"/>
      <c r="J152" s="127"/>
      <c r="K152" s="127"/>
      <c r="L152" s="127"/>
      <c r="M152" s="127"/>
      <c r="N152" s="127"/>
      <c r="O152" s="127"/>
    </row>
    <row r="153" spans="1:15" s="128" customFormat="1" x14ac:dyDescent="0.25">
      <c r="A153" s="133"/>
      <c r="B153" s="133"/>
      <c r="C153" s="127"/>
      <c r="I153" s="127"/>
      <c r="J153" s="127"/>
      <c r="K153" s="127"/>
      <c r="L153" s="127"/>
      <c r="M153" s="127"/>
      <c r="N153" s="127"/>
      <c r="O153" s="127"/>
    </row>
    <row r="154" spans="1:15" s="128" customFormat="1" x14ac:dyDescent="0.25">
      <c r="A154" s="133"/>
      <c r="B154" s="133"/>
      <c r="C154" s="127"/>
      <c r="I154" s="127"/>
      <c r="J154" s="127"/>
      <c r="K154" s="127"/>
      <c r="L154" s="127"/>
      <c r="M154" s="127"/>
      <c r="N154" s="127"/>
      <c r="O154" s="127"/>
    </row>
    <row r="155" spans="1:15" s="128" customFormat="1" x14ac:dyDescent="0.25">
      <c r="A155" s="133"/>
      <c r="B155" s="133"/>
      <c r="C155" s="127"/>
      <c r="I155" s="127"/>
      <c r="J155" s="127"/>
      <c r="K155" s="127"/>
      <c r="L155" s="127"/>
      <c r="M155" s="127"/>
      <c r="N155" s="127"/>
      <c r="O155" s="127"/>
    </row>
    <row r="156" spans="1:15" s="128" customFormat="1" x14ac:dyDescent="0.25">
      <c r="A156" s="133"/>
      <c r="B156" s="133"/>
      <c r="C156" s="127"/>
      <c r="I156" s="127"/>
      <c r="J156" s="127"/>
      <c r="K156" s="127"/>
      <c r="L156" s="127"/>
      <c r="M156" s="127"/>
      <c r="N156" s="127"/>
      <c r="O156" s="127"/>
    </row>
    <row r="157" spans="1:15" s="128" customFormat="1" x14ac:dyDescent="0.25">
      <c r="A157" s="133"/>
      <c r="B157" s="133"/>
      <c r="C157" s="127"/>
      <c r="I157" s="127"/>
      <c r="J157" s="127"/>
      <c r="K157" s="127"/>
      <c r="L157" s="127"/>
      <c r="M157" s="127"/>
      <c r="N157" s="127"/>
      <c r="O157" s="127"/>
    </row>
    <row r="158" spans="1:15" s="128" customFormat="1" x14ac:dyDescent="0.25">
      <c r="A158" s="133"/>
      <c r="B158" s="133"/>
      <c r="C158" s="127"/>
      <c r="I158" s="127"/>
      <c r="J158" s="127"/>
      <c r="K158" s="127"/>
      <c r="L158" s="127"/>
      <c r="M158" s="127"/>
      <c r="N158" s="127"/>
      <c r="O158" s="127"/>
    </row>
    <row r="159" spans="1:15" s="128" customFormat="1" x14ac:dyDescent="0.25">
      <c r="A159" s="133"/>
      <c r="B159" s="133"/>
      <c r="C159" s="127"/>
      <c r="I159" s="127"/>
      <c r="J159" s="127"/>
      <c r="K159" s="127"/>
      <c r="L159" s="127"/>
      <c r="M159" s="127"/>
      <c r="N159" s="127"/>
      <c r="O159" s="127"/>
    </row>
    <row r="160" spans="1:15" s="128" customFormat="1" x14ac:dyDescent="0.25">
      <c r="A160" s="133"/>
      <c r="B160" s="133"/>
      <c r="C160" s="127"/>
      <c r="I160" s="127"/>
      <c r="J160" s="127"/>
      <c r="K160" s="127"/>
      <c r="L160" s="127"/>
      <c r="M160" s="127"/>
      <c r="N160" s="127"/>
      <c r="O160" s="127"/>
    </row>
    <row r="161" spans="1:15" s="128" customFormat="1" x14ac:dyDescent="0.25">
      <c r="A161" s="133"/>
      <c r="B161" s="133"/>
      <c r="C161" s="127"/>
      <c r="I161" s="127"/>
      <c r="J161" s="127"/>
      <c r="K161" s="127"/>
      <c r="L161" s="127"/>
      <c r="M161" s="127"/>
      <c r="N161" s="127"/>
      <c r="O161" s="127"/>
    </row>
    <row r="162" spans="1:15" s="128" customFormat="1" x14ac:dyDescent="0.25">
      <c r="A162" s="133"/>
      <c r="B162" s="133"/>
      <c r="C162" s="127"/>
      <c r="I162" s="127"/>
      <c r="J162" s="127"/>
      <c r="K162" s="127"/>
      <c r="L162" s="127"/>
      <c r="M162" s="127"/>
      <c r="N162" s="127"/>
      <c r="O162" s="127"/>
    </row>
    <row r="163" spans="1:15" s="128" customFormat="1" x14ac:dyDescent="0.25">
      <c r="A163" s="133"/>
      <c r="B163" s="133"/>
      <c r="C163" s="127"/>
      <c r="I163" s="127"/>
      <c r="J163" s="127"/>
      <c r="K163" s="127"/>
      <c r="L163" s="127"/>
      <c r="M163" s="127"/>
      <c r="N163" s="127"/>
      <c r="O163" s="127"/>
    </row>
    <row r="164" spans="1:15" s="128" customFormat="1" x14ac:dyDescent="0.25">
      <c r="A164" s="133"/>
      <c r="B164" s="133"/>
      <c r="C164" s="127"/>
      <c r="I164" s="127"/>
      <c r="J164" s="127"/>
      <c r="K164" s="127"/>
      <c r="L164" s="127"/>
      <c r="M164" s="127"/>
      <c r="N164" s="127"/>
      <c r="O164" s="127"/>
    </row>
    <row r="165" spans="1:15" s="128" customFormat="1" x14ac:dyDescent="0.25">
      <c r="A165" s="133"/>
      <c r="B165" s="133"/>
      <c r="C165" s="127"/>
      <c r="I165" s="127"/>
      <c r="J165" s="127"/>
      <c r="K165" s="127"/>
      <c r="L165" s="127"/>
      <c r="M165" s="127"/>
      <c r="N165" s="127"/>
      <c r="O165" s="127"/>
    </row>
    <row r="166" spans="1:15" s="128" customFormat="1" x14ac:dyDescent="0.25">
      <c r="A166" s="133"/>
      <c r="B166" s="133"/>
      <c r="C166" s="127"/>
      <c r="I166" s="127"/>
      <c r="J166" s="127"/>
      <c r="K166" s="127"/>
      <c r="L166" s="127"/>
      <c r="M166" s="127"/>
      <c r="N166" s="127"/>
      <c r="O166" s="127"/>
    </row>
    <row r="167" spans="1:15" s="128" customFormat="1" x14ac:dyDescent="0.25">
      <c r="A167" s="133"/>
      <c r="B167" s="133"/>
      <c r="C167" s="127"/>
      <c r="I167" s="127"/>
      <c r="J167" s="127"/>
      <c r="K167" s="127"/>
      <c r="L167" s="127"/>
      <c r="M167" s="127"/>
      <c r="N167" s="127"/>
      <c r="O167" s="127"/>
    </row>
    <row r="168" spans="1:15" s="128" customFormat="1" x14ac:dyDescent="0.25">
      <c r="A168" s="133"/>
      <c r="B168" s="133"/>
      <c r="C168" s="127"/>
      <c r="I168" s="127"/>
      <c r="J168" s="127"/>
      <c r="K168" s="127"/>
      <c r="L168" s="127"/>
      <c r="M168" s="127"/>
      <c r="N168" s="127"/>
      <c r="O168" s="127"/>
    </row>
    <row r="169" spans="1:15" s="128" customFormat="1" x14ac:dyDescent="0.25">
      <c r="A169" s="133"/>
      <c r="B169" s="133"/>
      <c r="C169" s="127"/>
      <c r="I169" s="127"/>
      <c r="J169" s="127"/>
      <c r="K169" s="127"/>
      <c r="L169" s="127"/>
      <c r="M169" s="127"/>
      <c r="N169" s="127"/>
      <c r="O169" s="127"/>
    </row>
    <row r="170" spans="1:15" s="128" customFormat="1" x14ac:dyDescent="0.25">
      <c r="A170" s="133"/>
      <c r="B170" s="133"/>
      <c r="C170" s="127"/>
      <c r="I170" s="127"/>
      <c r="J170" s="127"/>
      <c r="K170" s="127"/>
      <c r="L170" s="127"/>
      <c r="M170" s="127"/>
      <c r="N170" s="127"/>
      <c r="O170" s="127"/>
    </row>
    <row r="171" spans="1:15" s="128" customFormat="1" x14ac:dyDescent="0.25">
      <c r="A171" s="133"/>
      <c r="B171" s="133"/>
      <c r="C171" s="127"/>
      <c r="I171" s="127"/>
      <c r="J171" s="127"/>
      <c r="K171" s="127"/>
      <c r="L171" s="127"/>
      <c r="M171" s="127"/>
      <c r="N171" s="127"/>
      <c r="O171" s="127"/>
    </row>
    <row r="172" spans="1:15" s="128" customFormat="1" x14ac:dyDescent="0.25">
      <c r="A172" s="133"/>
      <c r="B172" s="133"/>
      <c r="C172" s="127"/>
      <c r="I172" s="127"/>
      <c r="J172" s="127"/>
      <c r="K172" s="127"/>
      <c r="L172" s="127"/>
      <c r="M172" s="127"/>
      <c r="N172" s="127"/>
      <c r="O172" s="127"/>
    </row>
    <row r="173" spans="1:15" s="128" customFormat="1" x14ac:dyDescent="0.25">
      <c r="A173" s="133"/>
      <c r="B173" s="133"/>
      <c r="C173" s="127"/>
      <c r="I173" s="127"/>
      <c r="J173" s="127"/>
      <c r="K173" s="127"/>
      <c r="L173" s="127"/>
      <c r="M173" s="127"/>
      <c r="N173" s="127"/>
      <c r="O173" s="127"/>
    </row>
    <row r="174" spans="1:15" s="128" customFormat="1" x14ac:dyDescent="0.25">
      <c r="A174" s="133"/>
      <c r="B174" s="133"/>
      <c r="C174" s="127"/>
      <c r="I174" s="127"/>
      <c r="J174" s="127"/>
      <c r="K174" s="127"/>
      <c r="L174" s="127"/>
      <c r="M174" s="127"/>
      <c r="N174" s="127"/>
      <c r="O174" s="127"/>
    </row>
    <row r="175" spans="1:15" s="128" customFormat="1" x14ac:dyDescent="0.25">
      <c r="A175" s="133"/>
      <c r="B175" s="133"/>
      <c r="C175" s="127"/>
      <c r="I175" s="127"/>
      <c r="J175" s="127"/>
      <c r="K175" s="127"/>
      <c r="L175" s="127"/>
      <c r="M175" s="127"/>
      <c r="N175" s="127"/>
      <c r="O175" s="127"/>
    </row>
    <row r="176" spans="1:15" s="128" customFormat="1" x14ac:dyDescent="0.25">
      <c r="A176" s="133"/>
      <c r="B176" s="133"/>
      <c r="C176" s="127"/>
      <c r="I176" s="127"/>
      <c r="J176" s="127"/>
      <c r="K176" s="127"/>
      <c r="L176" s="127"/>
      <c r="M176" s="127"/>
      <c r="N176" s="127"/>
      <c r="O176" s="127"/>
    </row>
    <row r="177" spans="1:15" s="128" customFormat="1" x14ac:dyDescent="0.25">
      <c r="A177" s="133"/>
      <c r="B177" s="133"/>
      <c r="C177" s="127"/>
      <c r="I177" s="127"/>
      <c r="J177" s="127"/>
      <c r="K177" s="127"/>
      <c r="L177" s="127"/>
      <c r="M177" s="127"/>
      <c r="N177" s="127"/>
      <c r="O177" s="127"/>
    </row>
    <row r="178" spans="1:15" s="128" customFormat="1" x14ac:dyDescent="0.25">
      <c r="A178" s="133"/>
      <c r="B178" s="133"/>
      <c r="C178" s="127"/>
      <c r="I178" s="127"/>
      <c r="J178" s="127"/>
      <c r="K178" s="127"/>
      <c r="L178" s="127"/>
      <c r="M178" s="127"/>
      <c r="N178" s="127"/>
      <c r="O178" s="127"/>
    </row>
    <row r="179" spans="1:15" s="128" customFormat="1" x14ac:dyDescent="0.25">
      <c r="A179" s="133"/>
      <c r="B179" s="133"/>
      <c r="C179" s="127"/>
      <c r="I179" s="127"/>
      <c r="J179" s="127"/>
      <c r="K179" s="127"/>
      <c r="L179" s="127"/>
      <c r="M179" s="127"/>
      <c r="N179" s="127"/>
      <c r="O179" s="127"/>
    </row>
    <row r="180" spans="1:15" s="128" customFormat="1" x14ac:dyDescent="0.25">
      <c r="A180" s="133"/>
      <c r="B180" s="133"/>
      <c r="C180" s="127"/>
      <c r="I180" s="127"/>
      <c r="J180" s="127"/>
      <c r="K180" s="127"/>
      <c r="L180" s="127"/>
      <c r="M180" s="127"/>
      <c r="N180" s="127"/>
      <c r="O180" s="127"/>
    </row>
    <row r="181" spans="1:15" s="128" customFormat="1" x14ac:dyDescent="0.25">
      <c r="A181" s="133"/>
      <c r="B181" s="133"/>
      <c r="C181" s="127"/>
      <c r="I181" s="127"/>
      <c r="J181" s="127"/>
      <c r="K181" s="127"/>
      <c r="L181" s="127"/>
      <c r="M181" s="127"/>
      <c r="N181" s="127"/>
      <c r="O181" s="127"/>
    </row>
    <row r="182" spans="1:15" s="128" customFormat="1" x14ac:dyDescent="0.25">
      <c r="A182" s="133"/>
      <c r="B182" s="133"/>
      <c r="C182" s="127"/>
      <c r="I182" s="127"/>
      <c r="J182" s="127"/>
      <c r="K182" s="127"/>
      <c r="L182" s="127"/>
      <c r="M182" s="127"/>
      <c r="N182" s="127"/>
      <c r="O182" s="127"/>
    </row>
    <row r="183" spans="1:15" s="128" customFormat="1" x14ac:dyDescent="0.25">
      <c r="A183" s="133"/>
      <c r="B183" s="133"/>
      <c r="C183" s="127"/>
      <c r="I183" s="127"/>
      <c r="J183" s="127"/>
      <c r="K183" s="127"/>
      <c r="L183" s="127"/>
      <c r="M183" s="127"/>
      <c r="N183" s="127"/>
      <c r="O183" s="127"/>
    </row>
    <row r="184" spans="1:15" s="128" customFormat="1" x14ac:dyDescent="0.25">
      <c r="A184" s="133"/>
      <c r="B184" s="133"/>
      <c r="C184" s="127"/>
      <c r="I184" s="127"/>
      <c r="J184" s="127"/>
      <c r="K184" s="127"/>
      <c r="L184" s="127"/>
      <c r="M184" s="127"/>
      <c r="N184" s="127"/>
      <c r="O184" s="127"/>
    </row>
    <row r="185" spans="1:15" s="128" customFormat="1" x14ac:dyDescent="0.25">
      <c r="A185" s="133"/>
      <c r="B185" s="133"/>
      <c r="C185" s="127"/>
      <c r="I185" s="127"/>
      <c r="J185" s="127"/>
      <c r="K185" s="127"/>
      <c r="L185" s="127"/>
      <c r="M185" s="127"/>
      <c r="N185" s="127"/>
      <c r="O185" s="127"/>
    </row>
    <row r="186" spans="1:15" s="128" customFormat="1" x14ac:dyDescent="0.25">
      <c r="A186" s="133"/>
      <c r="B186" s="133"/>
      <c r="C186" s="127"/>
      <c r="I186" s="127"/>
      <c r="J186" s="127"/>
      <c r="K186" s="127"/>
      <c r="L186" s="127"/>
      <c r="M186" s="127"/>
      <c r="N186" s="127"/>
      <c r="O186" s="127"/>
    </row>
    <row r="187" spans="1:15" s="128" customFormat="1" x14ac:dyDescent="0.25">
      <c r="A187" s="133"/>
      <c r="B187" s="133"/>
      <c r="C187" s="127"/>
      <c r="I187" s="127"/>
      <c r="J187" s="127"/>
      <c r="K187" s="127"/>
      <c r="L187" s="127"/>
      <c r="M187" s="127"/>
      <c r="N187" s="127"/>
      <c r="O187" s="127"/>
    </row>
    <row r="188" spans="1:15" s="128" customFormat="1" x14ac:dyDescent="0.25">
      <c r="A188" s="133"/>
      <c r="B188" s="133"/>
      <c r="C188" s="127"/>
      <c r="I188" s="127"/>
      <c r="J188" s="127"/>
      <c r="K188" s="127"/>
      <c r="L188" s="127"/>
      <c r="M188" s="127"/>
      <c r="N188" s="127"/>
      <c r="O188" s="127"/>
    </row>
    <row r="189" spans="1:15" s="128" customFormat="1" x14ac:dyDescent="0.25">
      <c r="A189" s="133"/>
      <c r="B189" s="133"/>
      <c r="C189" s="127"/>
      <c r="I189" s="127"/>
      <c r="J189" s="127"/>
      <c r="K189" s="127"/>
      <c r="L189" s="127"/>
      <c r="M189" s="127"/>
      <c r="N189" s="127"/>
      <c r="O189" s="127"/>
    </row>
    <row r="190" spans="1:15" s="128" customFormat="1" x14ac:dyDescent="0.25">
      <c r="A190" s="127"/>
      <c r="B190" s="127"/>
      <c r="C190" s="127"/>
      <c r="I190" s="127"/>
      <c r="J190" s="127"/>
      <c r="K190" s="127"/>
      <c r="L190" s="127"/>
      <c r="M190" s="127"/>
      <c r="N190" s="127"/>
      <c r="O190" s="127"/>
    </row>
    <row r="191" spans="1:15" s="128" customFormat="1" x14ac:dyDescent="0.25">
      <c r="A191" s="127"/>
      <c r="B191" s="127"/>
      <c r="C191" s="127"/>
      <c r="I191" s="127"/>
      <c r="J191" s="127"/>
      <c r="K191" s="127"/>
      <c r="L191" s="127"/>
      <c r="M191" s="127"/>
      <c r="N191" s="127"/>
      <c r="O191" s="127"/>
    </row>
    <row r="192" spans="1:15" s="128" customFormat="1" x14ac:dyDescent="0.25">
      <c r="A192" s="127"/>
      <c r="B192" s="127"/>
      <c r="C192" s="127"/>
      <c r="I192" s="127"/>
      <c r="J192" s="127"/>
      <c r="K192" s="127"/>
      <c r="L192" s="127"/>
      <c r="M192" s="127"/>
      <c r="N192" s="127"/>
      <c r="O192" s="127"/>
    </row>
    <row r="193" spans="1:15" s="128" customFormat="1" x14ac:dyDescent="0.25">
      <c r="A193" s="127"/>
      <c r="B193" s="127"/>
      <c r="C193" s="127"/>
      <c r="I193" s="127"/>
      <c r="J193" s="127"/>
      <c r="K193" s="127"/>
      <c r="L193" s="127"/>
      <c r="M193" s="127"/>
      <c r="N193" s="127"/>
      <c r="O193" s="127"/>
    </row>
    <row r="194" spans="1:15" s="128" customFormat="1" x14ac:dyDescent="0.25">
      <c r="A194" s="127"/>
      <c r="B194" s="127"/>
      <c r="C194" s="127"/>
      <c r="I194" s="127"/>
      <c r="J194" s="127"/>
      <c r="K194" s="127"/>
      <c r="L194" s="127"/>
      <c r="M194" s="127"/>
      <c r="N194" s="127"/>
      <c r="O194" s="127"/>
    </row>
    <row r="195" spans="1:15" s="128" customFormat="1" x14ac:dyDescent="0.25">
      <c r="A195" s="127"/>
      <c r="B195" s="127"/>
      <c r="C195" s="127"/>
      <c r="I195" s="127"/>
      <c r="J195" s="127"/>
      <c r="K195" s="127"/>
      <c r="L195" s="127"/>
      <c r="M195" s="127"/>
      <c r="N195" s="127"/>
      <c r="O195" s="127"/>
    </row>
    <row r="196" spans="1:15" s="128" customFormat="1" x14ac:dyDescent="0.25">
      <c r="A196" s="127"/>
      <c r="B196" s="127"/>
      <c r="C196" s="127"/>
      <c r="I196" s="127"/>
      <c r="J196" s="127"/>
      <c r="K196" s="127"/>
      <c r="L196" s="127"/>
      <c r="M196" s="127"/>
      <c r="N196" s="127"/>
      <c r="O196" s="127"/>
    </row>
    <row r="197" spans="1:15" s="128" customFormat="1" x14ac:dyDescent="0.25">
      <c r="A197" s="127"/>
      <c r="B197" s="127"/>
      <c r="C197" s="127"/>
      <c r="I197" s="127"/>
      <c r="J197" s="127"/>
      <c r="K197" s="127"/>
      <c r="L197" s="127"/>
      <c r="M197" s="127"/>
      <c r="N197" s="127"/>
      <c r="O197" s="127"/>
    </row>
    <row r="198" spans="1:15" s="128" customFormat="1" x14ac:dyDescent="0.25">
      <c r="A198" s="127"/>
      <c r="B198" s="127"/>
      <c r="C198" s="127"/>
      <c r="I198" s="127"/>
      <c r="J198" s="127"/>
      <c r="K198" s="127"/>
      <c r="L198" s="127"/>
      <c r="M198" s="127"/>
      <c r="N198" s="127"/>
      <c r="O198" s="127"/>
    </row>
    <row r="199" spans="1:15" s="128" customFormat="1" x14ac:dyDescent="0.25">
      <c r="A199" s="127"/>
      <c r="B199" s="127"/>
      <c r="C199" s="127"/>
      <c r="I199" s="127"/>
      <c r="J199" s="127"/>
      <c r="K199" s="127"/>
      <c r="L199" s="127"/>
      <c r="M199" s="127"/>
      <c r="N199" s="127"/>
      <c r="O199" s="127"/>
    </row>
    <row r="200" spans="1:15" s="128" customFormat="1" x14ac:dyDescent="0.25">
      <c r="A200" s="127"/>
      <c r="B200" s="127"/>
      <c r="C200" s="127"/>
      <c r="I200" s="127"/>
      <c r="J200" s="127"/>
      <c r="K200" s="127"/>
      <c r="L200" s="127"/>
      <c r="M200" s="127"/>
      <c r="N200" s="127"/>
      <c r="O200" s="127"/>
    </row>
    <row r="201" spans="1:15" s="128" customFormat="1" x14ac:dyDescent="0.25">
      <c r="A201" s="127"/>
      <c r="B201" s="127"/>
      <c r="C201" s="127"/>
      <c r="I201" s="127"/>
      <c r="J201" s="127"/>
      <c r="K201" s="127"/>
      <c r="L201" s="127"/>
      <c r="M201" s="127"/>
      <c r="N201" s="127"/>
      <c r="O201" s="127"/>
    </row>
    <row r="202" spans="1:15" s="128" customFormat="1" x14ac:dyDescent="0.25">
      <c r="A202" s="127"/>
      <c r="B202" s="127"/>
      <c r="C202" s="127"/>
      <c r="I202" s="127"/>
      <c r="J202" s="127"/>
      <c r="K202" s="127"/>
      <c r="L202" s="127"/>
      <c r="M202" s="127"/>
      <c r="N202" s="127"/>
      <c r="O202" s="127"/>
    </row>
    <row r="203" spans="1:15" s="128" customFormat="1" x14ac:dyDescent="0.25">
      <c r="A203" s="127"/>
      <c r="B203" s="127"/>
      <c r="C203" s="127"/>
      <c r="I203" s="127"/>
      <c r="J203" s="127"/>
      <c r="K203" s="127"/>
      <c r="L203" s="127"/>
      <c r="M203" s="127"/>
      <c r="N203" s="127"/>
      <c r="O203" s="127"/>
    </row>
    <row r="204" spans="1:15" s="128" customFormat="1" x14ac:dyDescent="0.25">
      <c r="A204" s="127"/>
      <c r="B204" s="127"/>
      <c r="C204" s="127"/>
      <c r="I204" s="127"/>
      <c r="J204" s="127"/>
      <c r="K204" s="127"/>
      <c r="L204" s="127"/>
      <c r="M204" s="127"/>
      <c r="N204" s="127"/>
      <c r="O204" s="127"/>
    </row>
    <row r="205" spans="1:15" s="128" customFormat="1" x14ac:dyDescent="0.25">
      <c r="A205" s="127"/>
      <c r="B205" s="127"/>
      <c r="C205" s="127"/>
      <c r="I205" s="127"/>
      <c r="J205" s="127"/>
      <c r="K205" s="127"/>
      <c r="L205" s="127"/>
      <c r="M205" s="127"/>
      <c r="N205" s="127"/>
      <c r="O205" s="127"/>
    </row>
    <row r="206" spans="1:15" s="128" customFormat="1" x14ac:dyDescent="0.25">
      <c r="A206" s="127"/>
      <c r="B206" s="127"/>
      <c r="C206" s="127"/>
      <c r="I206" s="127"/>
      <c r="J206" s="127"/>
      <c r="K206" s="127"/>
      <c r="L206" s="127"/>
      <c r="M206" s="127"/>
      <c r="N206" s="127"/>
      <c r="O206" s="127"/>
    </row>
    <row r="207" spans="1:15" s="128" customFormat="1" x14ac:dyDescent="0.25">
      <c r="A207" s="127"/>
      <c r="B207" s="127"/>
      <c r="C207" s="127"/>
      <c r="I207" s="127"/>
      <c r="J207" s="127"/>
      <c r="K207" s="127"/>
      <c r="L207" s="127"/>
      <c r="M207" s="127"/>
      <c r="N207" s="127"/>
      <c r="O207" s="127"/>
    </row>
    <row r="208" spans="1:15" s="128" customFormat="1" x14ac:dyDescent="0.25">
      <c r="A208" s="127"/>
      <c r="B208" s="127"/>
      <c r="C208" s="127"/>
      <c r="I208" s="127"/>
      <c r="J208" s="127"/>
      <c r="K208" s="127"/>
      <c r="L208" s="127"/>
      <c r="M208" s="127"/>
      <c r="N208" s="127"/>
      <c r="O208" s="127"/>
    </row>
    <row r="209" spans="1:15" s="128" customFormat="1" x14ac:dyDescent="0.25">
      <c r="A209" s="127"/>
      <c r="B209" s="127"/>
      <c r="C209" s="127"/>
      <c r="I209" s="127"/>
      <c r="J209" s="127"/>
      <c r="K209" s="127"/>
      <c r="L209" s="127"/>
      <c r="M209" s="127"/>
      <c r="N209" s="127"/>
      <c r="O209" s="127"/>
    </row>
    <row r="210" spans="1:15" s="128" customFormat="1" x14ac:dyDescent="0.25">
      <c r="A210" s="127"/>
      <c r="B210" s="127"/>
      <c r="C210" s="127"/>
      <c r="I210" s="127"/>
      <c r="J210" s="127"/>
      <c r="K210" s="127"/>
      <c r="L210" s="127"/>
      <c r="M210" s="127"/>
      <c r="N210" s="127"/>
      <c r="O210" s="127"/>
    </row>
    <row r="211" spans="1:15" s="128" customFormat="1" x14ac:dyDescent="0.25">
      <c r="A211" s="127"/>
      <c r="B211" s="127"/>
      <c r="C211" s="127"/>
      <c r="I211" s="127"/>
      <c r="J211" s="127"/>
      <c r="K211" s="127"/>
      <c r="L211" s="127"/>
      <c r="M211" s="127"/>
      <c r="N211" s="127"/>
      <c r="O211" s="127"/>
    </row>
    <row r="212" spans="1:15" s="128" customFormat="1" x14ac:dyDescent="0.25">
      <c r="A212" s="127"/>
      <c r="B212" s="127"/>
      <c r="C212" s="127"/>
      <c r="I212" s="127"/>
      <c r="J212" s="127"/>
      <c r="K212" s="127"/>
      <c r="L212" s="127"/>
      <c r="M212" s="127"/>
      <c r="N212" s="127"/>
      <c r="O212" s="127"/>
    </row>
    <row r="213" spans="1:15" s="128" customFormat="1" x14ac:dyDescent="0.25">
      <c r="A213" s="127"/>
      <c r="B213" s="127"/>
      <c r="C213" s="127"/>
      <c r="I213" s="127"/>
      <c r="J213" s="127"/>
      <c r="K213" s="127"/>
      <c r="L213" s="127"/>
      <c r="M213" s="127"/>
      <c r="N213" s="127"/>
      <c r="O213" s="127"/>
    </row>
    <row r="214" spans="1:15" s="128" customFormat="1" x14ac:dyDescent="0.25">
      <c r="A214" s="127"/>
      <c r="B214" s="127"/>
      <c r="C214" s="127"/>
      <c r="I214" s="127"/>
      <c r="J214" s="127"/>
      <c r="K214" s="127"/>
      <c r="L214" s="127"/>
      <c r="M214" s="127"/>
      <c r="N214" s="127"/>
      <c r="O214" s="127"/>
    </row>
    <row r="215" spans="1:15" customFormat="1" x14ac:dyDescent="0.25">
      <c r="D215" s="120"/>
      <c r="E215" s="120"/>
      <c r="F215" s="120"/>
      <c r="G215" s="120"/>
      <c r="H215" s="120"/>
    </row>
    <row r="216" spans="1:15" customFormat="1" hidden="1" x14ac:dyDescent="0.25">
      <c r="A216" s="119" t="s">
        <v>252</v>
      </c>
      <c r="B216" s="119" t="s">
        <v>251</v>
      </c>
      <c r="C216" s="119" t="s">
        <v>136</v>
      </c>
      <c r="D216" s="119" t="s">
        <v>137</v>
      </c>
      <c r="E216" s="120"/>
      <c r="F216" s="120"/>
      <c r="G216" s="120"/>
      <c r="H216" s="120"/>
      <c r="I216" s="120"/>
    </row>
    <row r="217" spans="1:15" customFormat="1" hidden="1" x14ac:dyDescent="0.25">
      <c r="A217" s="119" t="s">
        <v>138</v>
      </c>
      <c r="B217" s="119" t="s">
        <v>250</v>
      </c>
      <c r="C217" s="119" t="s">
        <v>139</v>
      </c>
      <c r="D217" s="119" t="s">
        <v>140</v>
      </c>
      <c r="E217" s="120"/>
      <c r="F217" s="120"/>
      <c r="G217" s="120"/>
      <c r="H217" s="120"/>
      <c r="I217" s="120"/>
    </row>
    <row r="218" spans="1:15" customFormat="1" hidden="1" x14ac:dyDescent="0.25">
      <c r="A218" s="119" t="s">
        <v>141</v>
      </c>
      <c r="B218" s="119" t="s">
        <v>249</v>
      </c>
      <c r="C218" s="119" t="s">
        <v>142</v>
      </c>
      <c r="D218" s="119" t="s">
        <v>143</v>
      </c>
      <c r="E218" s="120"/>
      <c r="F218" s="120"/>
      <c r="G218" s="120"/>
      <c r="H218" s="120"/>
      <c r="I218" s="120"/>
    </row>
    <row r="219" spans="1:15" customFormat="1" hidden="1" x14ac:dyDescent="0.25">
      <c r="A219" s="119" t="s">
        <v>144</v>
      </c>
      <c r="B219" s="119"/>
      <c r="C219" s="119" t="s">
        <v>10</v>
      </c>
      <c r="D219" s="119" t="s">
        <v>145</v>
      </c>
      <c r="E219" s="120"/>
      <c r="F219" s="120"/>
      <c r="G219" s="120"/>
      <c r="H219" s="120"/>
      <c r="I219" s="120"/>
    </row>
    <row r="220" spans="1:15" customFormat="1" hidden="1" x14ac:dyDescent="0.25">
      <c r="A220" s="119" t="s">
        <v>146</v>
      </c>
      <c r="B220" s="119"/>
      <c r="C220" s="119" t="s">
        <v>147</v>
      </c>
      <c r="D220" s="119" t="s">
        <v>148</v>
      </c>
      <c r="E220" s="120"/>
      <c r="F220" s="120"/>
      <c r="G220" s="120"/>
      <c r="H220" s="120"/>
      <c r="I220" s="120"/>
    </row>
    <row r="221" spans="1:15" customFormat="1" hidden="1" x14ac:dyDescent="0.25">
      <c r="A221" s="119" t="s">
        <v>149</v>
      </c>
      <c r="B221" s="119"/>
      <c r="C221" s="119" t="s">
        <v>150</v>
      </c>
      <c r="D221" s="119"/>
      <c r="E221" s="120"/>
      <c r="F221" s="120"/>
      <c r="G221" s="120"/>
      <c r="H221" s="120"/>
      <c r="I221" s="120"/>
    </row>
    <row r="222" spans="1:15" customFormat="1" hidden="1" x14ac:dyDescent="0.25">
      <c r="A222" s="119"/>
      <c r="B222" s="119"/>
      <c r="C222" s="119" t="s">
        <v>151</v>
      </c>
      <c r="D222" s="119"/>
      <c r="E222" s="120"/>
      <c r="F222" s="120"/>
      <c r="G222" s="120"/>
      <c r="H222" s="120"/>
      <c r="I222" s="120"/>
    </row>
    <row r="223" spans="1:15" customFormat="1" x14ac:dyDescent="0.25">
      <c r="D223" s="120"/>
      <c r="E223" s="120"/>
      <c r="F223" s="120"/>
      <c r="G223" s="120"/>
      <c r="H223" s="120"/>
    </row>
    <row r="224" spans="1:15" s="128" customFormat="1" x14ac:dyDescent="0.25">
      <c r="A224" s="127"/>
      <c r="B224" s="127"/>
      <c r="C224" s="127"/>
      <c r="I224" s="127"/>
      <c r="J224" s="127"/>
      <c r="K224" s="127"/>
      <c r="L224" s="127"/>
      <c r="M224" s="127"/>
      <c r="N224" s="127"/>
      <c r="O224" s="127"/>
    </row>
    <row r="225" spans="1:15" s="128" customFormat="1" x14ac:dyDescent="0.25">
      <c r="A225" s="127"/>
      <c r="B225" s="127"/>
      <c r="C225" s="127"/>
      <c r="I225" s="127"/>
      <c r="J225" s="127"/>
      <c r="K225" s="127"/>
      <c r="L225" s="127"/>
      <c r="M225" s="127"/>
      <c r="N225" s="127"/>
      <c r="O225" s="127"/>
    </row>
    <row r="226" spans="1:15" s="128" customFormat="1" x14ac:dyDescent="0.25">
      <c r="A226" s="127"/>
      <c r="B226" s="127"/>
      <c r="C226" s="127"/>
      <c r="I226" s="127"/>
      <c r="J226" s="127"/>
      <c r="K226" s="127"/>
      <c r="L226" s="127"/>
      <c r="M226" s="127"/>
      <c r="N226" s="127"/>
      <c r="O226" s="127"/>
    </row>
    <row r="227" spans="1:15" s="128" customFormat="1" x14ac:dyDescent="0.25">
      <c r="A227" s="127"/>
      <c r="B227" s="127"/>
      <c r="C227" s="127"/>
      <c r="I227" s="127"/>
      <c r="J227" s="127"/>
      <c r="K227" s="127"/>
      <c r="L227" s="127"/>
      <c r="M227" s="127"/>
      <c r="N227" s="127"/>
      <c r="O227" s="127"/>
    </row>
    <row r="228" spans="1:15" s="128" customFormat="1" x14ac:dyDescent="0.25">
      <c r="A228" s="127"/>
      <c r="B228" s="127"/>
      <c r="C228" s="127"/>
      <c r="I228" s="127"/>
      <c r="J228" s="127"/>
      <c r="K228" s="127"/>
      <c r="L228" s="127"/>
      <c r="M228" s="127"/>
      <c r="N228" s="127"/>
      <c r="O228" s="127"/>
    </row>
    <row r="229" spans="1:15" s="128" customFormat="1" x14ac:dyDescent="0.25">
      <c r="A229" s="127"/>
      <c r="B229" s="127"/>
      <c r="C229" s="127"/>
      <c r="I229" s="127"/>
      <c r="J229" s="127"/>
      <c r="K229" s="127"/>
      <c r="L229" s="127"/>
      <c r="M229" s="127"/>
      <c r="N229" s="127"/>
      <c r="O229" s="127"/>
    </row>
    <row r="230" spans="1:15" s="128" customFormat="1" x14ac:dyDescent="0.25">
      <c r="A230" s="127"/>
      <c r="B230" s="127"/>
      <c r="C230" s="127"/>
      <c r="I230" s="127"/>
      <c r="J230" s="127"/>
      <c r="K230" s="127"/>
      <c r="L230" s="127"/>
      <c r="M230" s="127"/>
      <c r="N230" s="127"/>
      <c r="O230" s="127"/>
    </row>
    <row r="231" spans="1:15" s="128" customFormat="1" x14ac:dyDescent="0.25">
      <c r="A231" s="127"/>
      <c r="B231" s="127"/>
      <c r="C231" s="127"/>
      <c r="I231" s="127"/>
      <c r="J231" s="127"/>
      <c r="K231" s="127"/>
      <c r="L231" s="127"/>
      <c r="M231" s="127"/>
      <c r="N231" s="127"/>
      <c r="O231" s="127"/>
    </row>
    <row r="232" spans="1:15" s="128" customFormat="1" x14ac:dyDescent="0.25">
      <c r="A232" s="127"/>
      <c r="B232" s="127"/>
      <c r="C232" s="127"/>
      <c r="I232" s="127"/>
      <c r="J232" s="127"/>
      <c r="K232" s="127"/>
      <c r="L232" s="127"/>
      <c r="M232" s="127"/>
      <c r="N232" s="127"/>
      <c r="O232" s="127"/>
    </row>
    <row r="233" spans="1:15" s="128" customFormat="1" x14ac:dyDescent="0.25">
      <c r="A233" s="127"/>
      <c r="B233" s="127"/>
      <c r="C233" s="127"/>
      <c r="I233" s="127"/>
      <c r="J233" s="127"/>
      <c r="K233" s="127"/>
      <c r="L233" s="127"/>
      <c r="M233" s="127"/>
      <c r="N233" s="127"/>
      <c r="O233" s="127"/>
    </row>
    <row r="234" spans="1:15" s="128" customFormat="1" x14ac:dyDescent="0.25">
      <c r="A234" s="127"/>
      <c r="B234" s="127"/>
      <c r="C234" s="127"/>
      <c r="I234" s="127"/>
      <c r="J234" s="127"/>
      <c r="K234" s="127"/>
      <c r="L234" s="127"/>
      <c r="M234" s="127"/>
      <c r="N234" s="127"/>
      <c r="O234" s="127"/>
    </row>
    <row r="235" spans="1:15" s="128" customFormat="1" x14ac:dyDescent="0.25">
      <c r="A235" s="127"/>
      <c r="B235" s="127"/>
      <c r="C235" s="127"/>
      <c r="I235" s="127"/>
      <c r="J235" s="127"/>
      <c r="K235" s="127"/>
      <c r="L235" s="127"/>
      <c r="M235" s="127"/>
      <c r="N235" s="127"/>
      <c r="O235" s="127"/>
    </row>
    <row r="236" spans="1:15" s="128" customFormat="1" x14ac:dyDescent="0.25">
      <c r="A236" s="127"/>
      <c r="B236" s="127"/>
      <c r="C236" s="127"/>
      <c r="I236" s="127"/>
      <c r="J236" s="127"/>
      <c r="K236" s="127"/>
      <c r="L236" s="127"/>
      <c r="M236" s="127"/>
      <c r="N236" s="127"/>
      <c r="O236" s="127"/>
    </row>
    <row r="237" spans="1:15" s="128" customFormat="1" x14ac:dyDescent="0.25">
      <c r="A237" s="127"/>
      <c r="B237" s="127"/>
      <c r="C237" s="127"/>
      <c r="I237" s="127"/>
      <c r="J237" s="127"/>
      <c r="K237" s="127"/>
      <c r="L237" s="127"/>
      <c r="M237" s="127"/>
      <c r="N237" s="127"/>
      <c r="O237" s="127"/>
    </row>
    <row r="238" spans="1:15" s="128" customFormat="1" x14ac:dyDescent="0.25">
      <c r="A238" s="127"/>
      <c r="B238" s="127"/>
      <c r="C238" s="127"/>
      <c r="I238" s="127"/>
      <c r="J238" s="127"/>
      <c r="K238" s="127"/>
      <c r="L238" s="127"/>
      <c r="M238" s="127"/>
      <c r="N238" s="127"/>
      <c r="O238" s="127"/>
    </row>
    <row r="239" spans="1:15" s="128" customFormat="1" x14ac:dyDescent="0.25">
      <c r="A239" s="127"/>
      <c r="B239" s="127"/>
      <c r="C239" s="127"/>
      <c r="I239" s="127"/>
      <c r="J239" s="127"/>
      <c r="K239" s="127"/>
      <c r="L239" s="127"/>
      <c r="M239" s="127"/>
      <c r="N239" s="127"/>
      <c r="O239" s="127"/>
    </row>
    <row r="240" spans="1:15" s="128" customFormat="1" x14ac:dyDescent="0.25">
      <c r="A240" s="127"/>
      <c r="B240" s="127"/>
      <c r="C240" s="127"/>
      <c r="I240" s="127"/>
      <c r="J240" s="127"/>
      <c r="K240" s="127"/>
      <c r="L240" s="127"/>
      <c r="M240" s="127"/>
      <c r="N240" s="127"/>
      <c r="O240" s="127"/>
    </row>
    <row r="241" spans="1:15" s="128" customFormat="1" x14ac:dyDescent="0.25">
      <c r="A241" s="127"/>
      <c r="B241" s="127"/>
      <c r="C241" s="127"/>
      <c r="I241" s="127"/>
      <c r="J241" s="127"/>
      <c r="K241" s="127"/>
      <c r="L241" s="127"/>
      <c r="M241" s="127"/>
      <c r="N241" s="127"/>
      <c r="O241" s="127"/>
    </row>
    <row r="242" spans="1:15" s="128" customFormat="1" x14ac:dyDescent="0.25">
      <c r="A242" s="127"/>
      <c r="B242" s="127"/>
      <c r="C242" s="127"/>
      <c r="I242" s="127"/>
      <c r="J242" s="127"/>
      <c r="K242" s="127"/>
      <c r="L242" s="127"/>
      <c r="M242" s="127"/>
      <c r="N242" s="127"/>
      <c r="O242" s="127"/>
    </row>
    <row r="243" spans="1:15" s="128" customFormat="1" x14ac:dyDescent="0.25">
      <c r="A243" s="127"/>
      <c r="B243" s="127"/>
      <c r="C243" s="127"/>
      <c r="I243" s="127"/>
      <c r="J243" s="127"/>
      <c r="K243" s="127"/>
      <c r="L243" s="127"/>
      <c r="M243" s="127"/>
      <c r="N243" s="127"/>
      <c r="O243" s="127"/>
    </row>
    <row r="244" spans="1:15" s="128" customFormat="1" x14ac:dyDescent="0.25">
      <c r="A244" s="127"/>
      <c r="B244" s="127"/>
      <c r="C244" s="127"/>
      <c r="I244" s="127"/>
      <c r="J244" s="127"/>
      <c r="K244" s="127"/>
      <c r="L244" s="127"/>
      <c r="M244" s="127"/>
      <c r="N244" s="127"/>
      <c r="O244" s="127"/>
    </row>
    <row r="245" spans="1:15" s="128" customFormat="1" x14ac:dyDescent="0.25">
      <c r="A245" s="127"/>
      <c r="B245" s="127"/>
      <c r="C245" s="127"/>
      <c r="I245" s="127"/>
      <c r="J245" s="127"/>
      <c r="K245" s="127"/>
      <c r="L245" s="127"/>
      <c r="M245" s="127"/>
      <c r="N245" s="127"/>
      <c r="O245" s="127"/>
    </row>
    <row r="246" spans="1:15" s="128" customFormat="1" x14ac:dyDescent="0.25">
      <c r="A246" s="127"/>
      <c r="B246" s="127"/>
      <c r="C246" s="127"/>
      <c r="I246" s="127"/>
      <c r="J246" s="127"/>
      <c r="K246" s="127"/>
      <c r="L246" s="127"/>
      <c r="M246" s="127"/>
      <c r="N246" s="127"/>
      <c r="O246" s="127"/>
    </row>
    <row r="247" spans="1:15" s="128" customFormat="1" x14ac:dyDescent="0.25">
      <c r="A247" s="127"/>
      <c r="B247" s="127"/>
      <c r="C247" s="127"/>
      <c r="I247" s="127"/>
      <c r="J247" s="127"/>
      <c r="K247" s="127"/>
      <c r="L247" s="127"/>
      <c r="M247" s="127"/>
      <c r="N247" s="127"/>
      <c r="O247" s="127"/>
    </row>
    <row r="248" spans="1:15" s="128" customFormat="1" x14ac:dyDescent="0.25">
      <c r="A248" s="127"/>
      <c r="B248" s="127"/>
      <c r="C248" s="127"/>
      <c r="I248" s="127"/>
      <c r="J248" s="127"/>
      <c r="K248" s="127"/>
      <c r="L248" s="127"/>
      <c r="M248" s="127"/>
      <c r="N248" s="127"/>
      <c r="O248" s="127"/>
    </row>
    <row r="249" spans="1:15" s="128" customFormat="1" x14ac:dyDescent="0.25">
      <c r="A249" s="127"/>
      <c r="B249" s="127"/>
      <c r="C249" s="127"/>
      <c r="I249" s="127"/>
      <c r="J249" s="127"/>
      <c r="K249" s="127"/>
      <c r="L249" s="127"/>
      <c r="M249" s="127"/>
      <c r="N249" s="127"/>
      <c r="O249" s="127"/>
    </row>
    <row r="250" spans="1:15" s="128" customFormat="1" x14ac:dyDescent="0.25">
      <c r="A250" s="127"/>
      <c r="B250" s="127"/>
      <c r="C250" s="127"/>
      <c r="I250" s="127"/>
      <c r="J250" s="127"/>
      <c r="K250" s="127"/>
      <c r="L250" s="127"/>
      <c r="M250" s="127"/>
      <c r="N250" s="127"/>
      <c r="O250" s="127"/>
    </row>
    <row r="251" spans="1:15" s="128" customFormat="1" x14ac:dyDescent="0.25">
      <c r="A251" s="127"/>
      <c r="B251" s="127"/>
      <c r="C251" s="127"/>
      <c r="I251" s="127"/>
      <c r="J251" s="127"/>
      <c r="K251" s="127"/>
      <c r="L251" s="127"/>
      <c r="M251" s="127"/>
      <c r="N251" s="127"/>
      <c r="O251" s="127"/>
    </row>
    <row r="252" spans="1:15" s="128" customFormat="1" x14ac:dyDescent="0.25">
      <c r="A252" s="127"/>
      <c r="B252" s="127"/>
      <c r="C252" s="127"/>
      <c r="I252" s="127"/>
      <c r="J252" s="127"/>
      <c r="K252" s="127"/>
      <c r="L252" s="127"/>
      <c r="M252" s="127"/>
      <c r="N252" s="127"/>
      <c r="O252" s="127"/>
    </row>
    <row r="253" spans="1:15" s="128" customFormat="1" x14ac:dyDescent="0.25">
      <c r="A253" s="127"/>
      <c r="B253" s="127"/>
      <c r="C253" s="127"/>
      <c r="I253" s="127"/>
      <c r="J253" s="127"/>
      <c r="K253" s="127"/>
      <c r="L253" s="127"/>
      <c r="M253" s="127"/>
      <c r="N253" s="127"/>
      <c r="O253" s="127"/>
    </row>
    <row r="254" spans="1:15" s="128" customFormat="1" x14ac:dyDescent="0.25">
      <c r="A254" s="127"/>
      <c r="B254" s="127"/>
      <c r="C254" s="127"/>
      <c r="I254" s="127"/>
      <c r="J254" s="127"/>
      <c r="K254" s="127"/>
      <c r="L254" s="127"/>
      <c r="M254" s="127"/>
      <c r="N254" s="127"/>
      <c r="O254" s="127"/>
    </row>
    <row r="255" spans="1:15" s="128" customFormat="1" x14ac:dyDescent="0.25">
      <c r="A255" s="127"/>
      <c r="B255" s="127"/>
      <c r="C255" s="127"/>
      <c r="I255" s="127"/>
      <c r="J255" s="127"/>
      <c r="K255" s="127"/>
      <c r="L255" s="127"/>
      <c r="M255" s="127"/>
      <c r="N255" s="127"/>
      <c r="O255" s="127"/>
    </row>
    <row r="256" spans="1:15" s="128" customFormat="1" x14ac:dyDescent="0.25">
      <c r="A256" s="127"/>
      <c r="B256" s="127"/>
      <c r="C256" s="127"/>
      <c r="I256" s="127"/>
      <c r="J256" s="127"/>
      <c r="K256" s="127"/>
      <c r="L256" s="127"/>
      <c r="M256" s="127"/>
      <c r="N256" s="127"/>
      <c r="O256" s="127"/>
    </row>
    <row r="257" spans="1:15" s="128" customFormat="1" x14ac:dyDescent="0.25">
      <c r="A257" s="127"/>
      <c r="B257" s="127"/>
      <c r="C257" s="127"/>
      <c r="I257" s="127"/>
      <c r="J257" s="127"/>
      <c r="K257" s="127"/>
      <c r="L257" s="127"/>
      <c r="M257" s="127"/>
      <c r="N257" s="127"/>
      <c r="O257" s="127"/>
    </row>
    <row r="258" spans="1:15" s="128" customFormat="1" x14ac:dyDescent="0.25">
      <c r="A258" s="127"/>
      <c r="B258" s="127"/>
      <c r="C258" s="127"/>
      <c r="I258" s="127"/>
      <c r="J258" s="127"/>
      <c r="K258" s="127"/>
      <c r="L258" s="127"/>
      <c r="M258" s="127"/>
      <c r="N258" s="127"/>
      <c r="O258" s="127"/>
    </row>
    <row r="259" spans="1:15" s="128" customFormat="1" x14ac:dyDescent="0.25">
      <c r="A259" s="127"/>
      <c r="B259" s="127"/>
      <c r="C259" s="127"/>
      <c r="I259" s="127"/>
      <c r="J259" s="127"/>
      <c r="K259" s="127"/>
      <c r="L259" s="127"/>
      <c r="M259" s="127"/>
      <c r="N259" s="127"/>
      <c r="O259" s="127"/>
    </row>
    <row r="260" spans="1:15" s="128" customFormat="1" x14ac:dyDescent="0.25">
      <c r="A260" s="127"/>
      <c r="B260" s="127"/>
      <c r="C260" s="127"/>
      <c r="I260" s="127"/>
      <c r="J260" s="127"/>
      <c r="K260" s="127"/>
      <c r="L260" s="127"/>
      <c r="M260" s="127"/>
      <c r="N260" s="127"/>
      <c r="O260" s="127"/>
    </row>
    <row r="261" spans="1:15" s="128" customFormat="1" x14ac:dyDescent="0.25">
      <c r="A261" s="127"/>
      <c r="B261" s="127"/>
      <c r="C261" s="127"/>
      <c r="I261" s="127"/>
      <c r="J261" s="127"/>
      <c r="K261" s="127"/>
      <c r="L261" s="127"/>
      <c r="M261" s="127"/>
      <c r="N261" s="127"/>
      <c r="O261" s="127"/>
    </row>
    <row r="262" spans="1:15" s="128" customFormat="1" x14ac:dyDescent="0.25">
      <c r="A262" s="127"/>
      <c r="B262" s="127"/>
      <c r="C262" s="127"/>
      <c r="I262" s="127"/>
      <c r="J262" s="127"/>
      <c r="K262" s="127"/>
      <c r="L262" s="127"/>
      <c r="M262" s="127"/>
      <c r="N262" s="127"/>
      <c r="O262" s="127"/>
    </row>
    <row r="263" spans="1:15" s="128" customFormat="1" x14ac:dyDescent="0.25">
      <c r="A263" s="127"/>
      <c r="B263" s="127"/>
      <c r="C263" s="127"/>
      <c r="I263" s="127"/>
      <c r="J263" s="127"/>
      <c r="K263" s="127"/>
      <c r="L263" s="127"/>
      <c r="M263" s="127"/>
      <c r="N263" s="127"/>
      <c r="O263" s="127"/>
    </row>
    <row r="264" spans="1:15" s="128" customFormat="1" x14ac:dyDescent="0.25">
      <c r="A264" s="127"/>
      <c r="B264" s="127"/>
      <c r="C264" s="127"/>
      <c r="I264" s="127"/>
      <c r="J264" s="127"/>
      <c r="K264" s="127"/>
      <c r="L264" s="127"/>
      <c r="M264" s="127"/>
      <c r="N264" s="127"/>
      <c r="O264" s="127"/>
    </row>
    <row r="265" spans="1:15" s="128" customFormat="1" x14ac:dyDescent="0.25">
      <c r="A265" s="127"/>
      <c r="B265" s="127"/>
      <c r="C265" s="127"/>
      <c r="I265" s="127"/>
      <c r="J265" s="127"/>
      <c r="K265" s="127"/>
      <c r="L265" s="127"/>
      <c r="M265" s="127"/>
      <c r="N265" s="127"/>
      <c r="O265" s="127"/>
    </row>
    <row r="266" spans="1:15" s="128" customFormat="1" x14ac:dyDescent="0.25">
      <c r="A266" s="127"/>
      <c r="B266" s="127"/>
      <c r="C266" s="127"/>
      <c r="I266" s="127"/>
      <c r="J266" s="127"/>
      <c r="K266" s="127"/>
      <c r="L266" s="127"/>
      <c r="M266" s="127"/>
      <c r="N266" s="127"/>
      <c r="O266" s="127"/>
    </row>
    <row r="267" spans="1:15" s="128" customFormat="1" x14ac:dyDescent="0.25">
      <c r="A267" s="127"/>
      <c r="B267" s="127"/>
      <c r="C267" s="127"/>
      <c r="I267" s="127"/>
      <c r="J267" s="127"/>
      <c r="K267" s="127"/>
      <c r="L267" s="127"/>
      <c r="M267" s="127"/>
      <c r="N267" s="127"/>
      <c r="O267" s="127"/>
    </row>
    <row r="268" spans="1:15" s="128" customFormat="1" x14ac:dyDescent="0.25">
      <c r="A268" s="127"/>
      <c r="B268" s="127"/>
      <c r="C268" s="127"/>
      <c r="I268" s="127"/>
      <c r="J268" s="127"/>
      <c r="K268" s="127"/>
      <c r="L268" s="127"/>
      <c r="M268" s="127"/>
      <c r="N268" s="127"/>
      <c r="O268" s="127"/>
    </row>
    <row r="269" spans="1:15" s="128" customFormat="1" x14ac:dyDescent="0.25">
      <c r="A269" s="127"/>
      <c r="B269" s="127"/>
      <c r="C269" s="127"/>
      <c r="I269" s="127"/>
      <c r="J269" s="127"/>
      <c r="K269" s="127"/>
      <c r="L269" s="127"/>
      <c r="M269" s="127"/>
      <c r="N269" s="127"/>
      <c r="O269" s="127"/>
    </row>
    <row r="270" spans="1:15" s="128" customFormat="1" x14ac:dyDescent="0.25">
      <c r="A270" s="127"/>
      <c r="B270" s="127"/>
      <c r="C270" s="127"/>
      <c r="I270" s="127"/>
      <c r="J270" s="127"/>
      <c r="K270" s="127"/>
      <c r="L270" s="127"/>
      <c r="M270" s="127"/>
      <c r="N270" s="127"/>
      <c r="O270" s="127"/>
    </row>
    <row r="271" spans="1:15" s="128" customFormat="1" x14ac:dyDescent="0.25">
      <c r="A271" s="127"/>
      <c r="B271" s="127"/>
      <c r="C271" s="127"/>
      <c r="I271" s="127"/>
      <c r="J271" s="127"/>
      <c r="K271" s="127"/>
      <c r="L271" s="127"/>
      <c r="M271" s="127"/>
      <c r="N271" s="127"/>
      <c r="O271" s="127"/>
    </row>
    <row r="272" spans="1:15" s="128" customFormat="1" x14ac:dyDescent="0.25">
      <c r="A272" s="127"/>
      <c r="B272" s="127"/>
      <c r="C272" s="127"/>
      <c r="I272" s="127"/>
      <c r="J272" s="127"/>
      <c r="K272" s="127"/>
      <c r="L272" s="127"/>
      <c r="M272" s="127"/>
      <c r="N272" s="127"/>
      <c r="O272" s="127"/>
    </row>
    <row r="273" spans="1:15" s="128" customFormat="1" x14ac:dyDescent="0.25">
      <c r="A273" s="127"/>
      <c r="B273" s="127"/>
      <c r="C273" s="127"/>
      <c r="I273" s="127"/>
      <c r="J273" s="127"/>
      <c r="K273" s="127"/>
      <c r="L273" s="127"/>
      <c r="M273" s="127"/>
      <c r="N273" s="127"/>
      <c r="O273" s="127"/>
    </row>
    <row r="274" spans="1:15" s="128" customFormat="1" x14ac:dyDescent="0.25">
      <c r="A274" s="127"/>
      <c r="B274" s="127"/>
      <c r="C274" s="127"/>
      <c r="I274" s="127"/>
      <c r="J274" s="127"/>
      <c r="K274" s="127"/>
      <c r="L274" s="127"/>
      <c r="M274" s="127"/>
      <c r="N274" s="127"/>
      <c r="O274" s="127"/>
    </row>
    <row r="275" spans="1:15" s="128" customFormat="1" x14ac:dyDescent="0.25">
      <c r="A275" s="127"/>
      <c r="B275" s="127"/>
      <c r="C275" s="127"/>
      <c r="I275" s="127"/>
      <c r="J275" s="127"/>
      <c r="K275" s="127"/>
      <c r="L275" s="127"/>
      <c r="M275" s="127"/>
      <c r="N275" s="127"/>
      <c r="O275" s="127"/>
    </row>
    <row r="276" spans="1:15" s="128" customFormat="1" x14ac:dyDescent="0.25">
      <c r="A276" s="127"/>
      <c r="B276" s="127"/>
      <c r="C276" s="127"/>
      <c r="I276" s="127"/>
      <c r="J276" s="127"/>
      <c r="K276" s="127"/>
      <c r="L276" s="127"/>
      <c r="M276" s="127"/>
      <c r="N276" s="127"/>
      <c r="O276" s="127"/>
    </row>
    <row r="277" spans="1:15" s="128" customFormat="1" x14ac:dyDescent="0.25">
      <c r="A277" s="127"/>
      <c r="B277" s="127"/>
      <c r="C277" s="127"/>
      <c r="I277" s="127"/>
      <c r="J277" s="127"/>
      <c r="K277" s="127"/>
      <c r="L277" s="127"/>
      <c r="M277" s="127"/>
      <c r="N277" s="127"/>
      <c r="O277" s="127"/>
    </row>
    <row r="278" spans="1:15" s="128" customFormat="1" x14ac:dyDescent="0.25">
      <c r="A278" s="127"/>
      <c r="B278" s="127"/>
      <c r="C278" s="127"/>
      <c r="I278" s="127"/>
      <c r="J278" s="127"/>
      <c r="K278" s="127"/>
      <c r="L278" s="127"/>
      <c r="M278" s="127"/>
      <c r="N278" s="127"/>
      <c r="O278" s="127"/>
    </row>
    <row r="279" spans="1:15" s="128" customFormat="1" x14ac:dyDescent="0.25">
      <c r="A279" s="127"/>
      <c r="B279" s="127"/>
      <c r="C279" s="127"/>
      <c r="I279" s="127"/>
      <c r="J279" s="127"/>
      <c r="K279" s="127"/>
      <c r="L279" s="127"/>
      <c r="M279" s="127"/>
      <c r="N279" s="127"/>
      <c r="O279" s="127"/>
    </row>
    <row r="280" spans="1:15" s="128" customFormat="1" x14ac:dyDescent="0.25">
      <c r="A280" s="127"/>
      <c r="B280" s="127"/>
      <c r="C280" s="127"/>
      <c r="I280" s="127"/>
      <c r="J280" s="127"/>
      <c r="K280" s="127"/>
      <c r="L280" s="127"/>
      <c r="M280" s="127"/>
      <c r="N280" s="127"/>
      <c r="O280" s="127"/>
    </row>
    <row r="281" spans="1:15" s="128" customFormat="1" x14ac:dyDescent="0.25">
      <c r="A281" s="127"/>
      <c r="B281" s="127"/>
      <c r="C281" s="127"/>
      <c r="I281" s="127"/>
      <c r="J281" s="127"/>
      <c r="K281" s="127"/>
      <c r="L281" s="127"/>
      <c r="M281" s="127"/>
      <c r="N281" s="127"/>
      <c r="O281" s="127"/>
    </row>
    <row r="282" spans="1:15" s="128" customFormat="1" x14ac:dyDescent="0.25">
      <c r="A282" s="127"/>
      <c r="B282" s="127"/>
      <c r="C282" s="127"/>
      <c r="I282" s="127"/>
      <c r="J282" s="127"/>
      <c r="K282" s="127"/>
      <c r="L282" s="127"/>
      <c r="M282" s="127"/>
      <c r="N282" s="127"/>
      <c r="O282" s="127"/>
    </row>
    <row r="283" spans="1:15" s="128" customFormat="1" x14ac:dyDescent="0.25">
      <c r="A283" s="127"/>
      <c r="B283" s="127"/>
      <c r="C283" s="127"/>
      <c r="I283" s="127"/>
      <c r="J283" s="127"/>
      <c r="K283" s="127"/>
      <c r="L283" s="127"/>
      <c r="M283" s="127"/>
      <c r="N283" s="127"/>
      <c r="O283" s="127"/>
    </row>
    <row r="284" spans="1:15" s="128" customFormat="1" x14ac:dyDescent="0.25">
      <c r="A284" s="127"/>
      <c r="B284" s="127"/>
      <c r="C284" s="127"/>
      <c r="I284" s="127"/>
      <c r="J284" s="127"/>
      <c r="K284" s="127"/>
      <c r="L284" s="127"/>
      <c r="M284" s="127"/>
      <c r="N284" s="127"/>
      <c r="O284" s="127"/>
    </row>
    <row r="285" spans="1:15" s="128" customFormat="1" x14ac:dyDescent="0.25">
      <c r="A285" s="127"/>
      <c r="B285" s="127"/>
      <c r="C285" s="127"/>
      <c r="I285" s="127"/>
      <c r="J285" s="127"/>
      <c r="K285" s="127"/>
      <c r="L285" s="127"/>
      <c r="M285" s="127"/>
      <c r="N285" s="127"/>
      <c r="O285" s="127"/>
    </row>
    <row r="286" spans="1:15" s="128" customFormat="1" x14ac:dyDescent="0.25">
      <c r="A286" s="127"/>
      <c r="B286" s="127"/>
      <c r="C286" s="127"/>
      <c r="I286" s="127"/>
      <c r="J286" s="127"/>
      <c r="K286" s="127"/>
      <c r="L286" s="127"/>
      <c r="M286" s="127"/>
      <c r="N286" s="127"/>
      <c r="O286" s="127"/>
    </row>
    <row r="287" spans="1:15" s="128" customFormat="1" x14ac:dyDescent="0.25">
      <c r="A287" s="127"/>
      <c r="B287" s="127"/>
      <c r="C287" s="127"/>
      <c r="I287" s="127"/>
      <c r="J287" s="127"/>
      <c r="K287" s="127"/>
      <c r="L287" s="127"/>
      <c r="M287" s="127"/>
      <c r="N287" s="127"/>
      <c r="O287" s="127"/>
    </row>
    <row r="288" spans="1:15" s="128" customFormat="1" x14ac:dyDescent="0.25">
      <c r="A288" s="127"/>
      <c r="B288" s="127"/>
      <c r="C288" s="127"/>
      <c r="I288" s="127"/>
      <c r="J288" s="127"/>
      <c r="K288" s="127"/>
      <c r="L288" s="127"/>
      <c r="M288" s="127"/>
      <c r="N288" s="127"/>
      <c r="O288" s="127"/>
    </row>
    <row r="289" spans="1:15" s="128" customFormat="1" x14ac:dyDescent="0.25">
      <c r="A289" s="127"/>
      <c r="B289" s="127"/>
      <c r="C289" s="127"/>
      <c r="I289" s="127"/>
      <c r="J289" s="127"/>
      <c r="K289" s="127"/>
      <c r="L289" s="127"/>
      <c r="M289" s="127"/>
      <c r="N289" s="127"/>
      <c r="O289" s="127"/>
    </row>
    <row r="290" spans="1:15" s="128" customFormat="1" x14ac:dyDescent="0.25">
      <c r="A290" s="127"/>
      <c r="B290" s="127"/>
      <c r="C290" s="127"/>
      <c r="I290" s="127"/>
      <c r="J290" s="127"/>
      <c r="K290" s="127"/>
      <c r="L290" s="127"/>
      <c r="M290" s="127"/>
      <c r="N290" s="127"/>
      <c r="O290" s="127"/>
    </row>
    <row r="291" spans="1:15" s="128" customFormat="1" x14ac:dyDescent="0.25">
      <c r="A291" s="127"/>
      <c r="B291" s="127"/>
      <c r="C291" s="127"/>
      <c r="I291" s="127"/>
      <c r="J291" s="127"/>
      <c r="K291" s="127"/>
      <c r="L291" s="127"/>
      <c r="M291" s="127"/>
      <c r="N291" s="127"/>
      <c r="O291" s="127"/>
    </row>
    <row r="292" spans="1:15" s="128" customFormat="1" x14ac:dyDescent="0.25">
      <c r="A292" s="127"/>
      <c r="B292" s="127"/>
      <c r="C292" s="127"/>
      <c r="I292" s="127"/>
      <c r="J292" s="127"/>
      <c r="K292" s="127"/>
      <c r="L292" s="127"/>
      <c r="M292" s="127"/>
      <c r="N292" s="127"/>
      <c r="O292" s="127"/>
    </row>
    <row r="293" spans="1:15" s="128" customFormat="1" x14ac:dyDescent="0.25">
      <c r="A293" s="127"/>
      <c r="B293" s="127"/>
      <c r="C293" s="127"/>
      <c r="I293" s="127"/>
      <c r="J293" s="127"/>
      <c r="K293" s="127"/>
      <c r="L293" s="127"/>
      <c r="M293" s="127"/>
      <c r="N293" s="127"/>
      <c r="O293" s="127"/>
    </row>
    <row r="294" spans="1:15" s="128" customFormat="1" x14ac:dyDescent="0.25">
      <c r="A294" s="127"/>
      <c r="B294" s="127"/>
      <c r="C294" s="127"/>
      <c r="I294" s="127"/>
      <c r="J294" s="127"/>
      <c r="K294" s="127"/>
      <c r="L294" s="127"/>
      <c r="M294" s="127"/>
      <c r="N294" s="127"/>
      <c r="O294" s="127"/>
    </row>
    <row r="295" spans="1:15" s="128" customFormat="1" x14ac:dyDescent="0.25">
      <c r="A295" s="127"/>
      <c r="B295" s="127"/>
      <c r="C295" s="127"/>
      <c r="I295" s="127"/>
      <c r="J295" s="127"/>
      <c r="K295" s="127"/>
      <c r="L295" s="127"/>
      <c r="M295" s="127"/>
      <c r="N295" s="127"/>
      <c r="O295" s="127"/>
    </row>
    <row r="296" spans="1:15" s="128" customFormat="1" x14ac:dyDescent="0.25">
      <c r="A296" s="127"/>
      <c r="B296" s="127"/>
      <c r="C296" s="127"/>
      <c r="I296" s="127"/>
      <c r="J296" s="127"/>
      <c r="K296" s="127"/>
      <c r="L296" s="127"/>
      <c r="M296" s="127"/>
      <c r="N296" s="127"/>
      <c r="O296" s="127"/>
    </row>
    <row r="297" spans="1:15" s="128" customFormat="1" x14ac:dyDescent="0.25">
      <c r="A297" s="127"/>
      <c r="B297" s="127"/>
      <c r="C297" s="127"/>
      <c r="I297" s="127"/>
      <c r="J297" s="127"/>
      <c r="K297" s="127"/>
      <c r="L297" s="127"/>
      <c r="M297" s="127"/>
      <c r="N297" s="127"/>
      <c r="O297" s="127"/>
    </row>
    <row r="298" spans="1:15" s="128" customFormat="1" x14ac:dyDescent="0.25">
      <c r="A298" s="127"/>
      <c r="B298" s="127"/>
      <c r="C298" s="127"/>
      <c r="I298" s="127"/>
      <c r="J298" s="127"/>
      <c r="K298" s="127"/>
      <c r="L298" s="127"/>
      <c r="M298" s="127"/>
      <c r="N298" s="127"/>
      <c r="O298" s="127"/>
    </row>
    <row r="299" spans="1:15" s="128" customFormat="1" ht="13" thickBot="1" x14ac:dyDescent="0.3">
      <c r="A299" s="127"/>
      <c r="B299" s="127"/>
      <c r="C299" s="127"/>
      <c r="I299" s="127"/>
      <c r="J299" s="127"/>
      <c r="K299" s="127"/>
      <c r="L299" s="127"/>
      <c r="M299" s="127"/>
      <c r="N299" s="127"/>
      <c r="O299" s="127"/>
    </row>
    <row r="300" spans="1:15" s="128" customFormat="1" x14ac:dyDescent="0.25">
      <c r="A300" s="127"/>
      <c r="B300" s="550" t="s">
        <v>248</v>
      </c>
      <c r="C300" s="551"/>
      <c r="D300" s="552"/>
      <c r="E300" s="131">
        <v>17256</v>
      </c>
      <c r="F300" s="132" t="s">
        <v>247</v>
      </c>
      <c r="G300" s="131" t="s">
        <v>246</v>
      </c>
      <c r="H300" s="543">
        <v>4600</v>
      </c>
      <c r="I300" s="127"/>
      <c r="J300" s="127"/>
      <c r="K300" s="127"/>
      <c r="L300" s="127"/>
      <c r="M300" s="127"/>
      <c r="N300" s="127"/>
      <c r="O300" s="127"/>
    </row>
    <row r="301" spans="1:15" s="128" customFormat="1" ht="13" thickBot="1" x14ac:dyDescent="0.3">
      <c r="A301" s="127"/>
      <c r="B301" s="556" t="s">
        <v>245</v>
      </c>
      <c r="C301" s="546"/>
      <c r="D301" s="547"/>
      <c r="E301" s="129">
        <v>32150</v>
      </c>
      <c r="F301" s="130" t="s">
        <v>244</v>
      </c>
      <c r="G301" s="129" t="s">
        <v>243</v>
      </c>
      <c r="H301" s="544"/>
      <c r="I301" s="127"/>
      <c r="J301" s="127"/>
      <c r="K301" s="127"/>
      <c r="L301" s="127"/>
      <c r="M301" s="127"/>
      <c r="N301" s="127"/>
      <c r="O301" s="127"/>
    </row>
    <row r="302" spans="1:15" s="128" customFormat="1" x14ac:dyDescent="0.25">
      <c r="A302" s="127"/>
      <c r="B302" s="127"/>
      <c r="C302" s="127"/>
      <c r="I302" s="127"/>
      <c r="J302" s="127"/>
      <c r="K302" s="127"/>
      <c r="L302" s="127"/>
      <c r="M302" s="127"/>
      <c r="N302" s="127"/>
      <c r="O302" s="127"/>
    </row>
    <row r="303" spans="1:15" s="128" customFormat="1" x14ac:dyDescent="0.25">
      <c r="A303" s="127"/>
      <c r="B303" s="127"/>
      <c r="C303" s="127"/>
      <c r="I303" s="127"/>
      <c r="J303" s="127"/>
      <c r="K303" s="127"/>
      <c r="L303" s="127"/>
      <c r="M303" s="127"/>
      <c r="N303" s="127"/>
      <c r="O303" s="127"/>
    </row>
    <row r="315" spans="2:8" ht="13" thickBot="1" x14ac:dyDescent="0.3"/>
    <row r="316" spans="2:8" x14ac:dyDescent="0.25">
      <c r="B316" s="550" t="s">
        <v>248</v>
      </c>
      <c r="C316" s="551"/>
      <c r="D316" s="552"/>
      <c r="E316" s="131">
        <v>17256</v>
      </c>
      <c r="F316" s="132" t="s">
        <v>247</v>
      </c>
      <c r="G316" s="131" t="s">
        <v>246</v>
      </c>
      <c r="H316" s="543">
        <v>4600</v>
      </c>
    </row>
    <row r="317" spans="2:8" ht="13" thickBot="1" x14ac:dyDescent="0.3">
      <c r="B317" s="545" t="s">
        <v>245</v>
      </c>
      <c r="C317" s="546"/>
      <c r="D317" s="547"/>
      <c r="E317" s="129">
        <v>32150</v>
      </c>
      <c r="F317" s="130" t="s">
        <v>244</v>
      </c>
      <c r="G317" s="129" t="s">
        <v>243</v>
      </c>
      <c r="H317" s="544"/>
    </row>
  </sheetData>
  <sheetProtection selectLockedCells="1"/>
  <mergeCells count="186">
    <mergeCell ref="B300:D300"/>
    <mergeCell ref="H300:H301"/>
    <mergeCell ref="B301:D301"/>
    <mergeCell ref="B316:D316"/>
    <mergeCell ref="H316:H317"/>
    <mergeCell ref="B317:D317"/>
    <mergeCell ref="A2:H2"/>
    <mergeCell ref="C5:G5"/>
    <mergeCell ref="A6:B6"/>
    <mergeCell ref="A3:H3"/>
    <mergeCell ref="A4:H4"/>
    <mergeCell ref="E6:F6"/>
    <mergeCell ref="A7:B7"/>
    <mergeCell ref="A13:A14"/>
    <mergeCell ref="B13:D13"/>
    <mergeCell ref="B14:D14"/>
    <mergeCell ref="A11:A12"/>
    <mergeCell ref="B11:D11"/>
    <mergeCell ref="B12:D12"/>
    <mergeCell ref="A9:A10"/>
    <mergeCell ref="E7:F7"/>
    <mergeCell ref="B15:D15"/>
    <mergeCell ref="H15:H16"/>
    <mergeCell ref="B16:D16"/>
    <mergeCell ref="B9:D10"/>
    <mergeCell ref="F9:F10"/>
    <mergeCell ref="A33:A34"/>
    <mergeCell ref="B33:D33"/>
    <mergeCell ref="H33:H34"/>
    <mergeCell ref="B34:D34"/>
    <mergeCell ref="A31:A32"/>
    <mergeCell ref="B31:D31"/>
    <mergeCell ref="H31:H32"/>
    <mergeCell ref="B32:D32"/>
    <mergeCell ref="B19:D19"/>
    <mergeCell ref="H19:H20"/>
    <mergeCell ref="B20:D20"/>
    <mergeCell ref="B21:D21"/>
    <mergeCell ref="H21:H22"/>
    <mergeCell ref="B22:D22"/>
    <mergeCell ref="B23:D23"/>
    <mergeCell ref="H23:H24"/>
    <mergeCell ref="B24:D24"/>
    <mergeCell ref="B25:D25"/>
    <mergeCell ref="H25:H26"/>
    <mergeCell ref="H13:H14"/>
    <mergeCell ref="H11:H12"/>
    <mergeCell ref="G9:G10"/>
    <mergeCell ref="A69:A70"/>
    <mergeCell ref="B69:D69"/>
    <mergeCell ref="H69:H70"/>
    <mergeCell ref="B70:D70"/>
    <mergeCell ref="H51:H52"/>
    <mergeCell ref="B52:D52"/>
    <mergeCell ref="A49:A50"/>
    <mergeCell ref="B49:D49"/>
    <mergeCell ref="H49:H50"/>
    <mergeCell ref="B50:D50"/>
    <mergeCell ref="A63:A64"/>
    <mergeCell ref="B63:D63"/>
    <mergeCell ref="H63:H64"/>
    <mergeCell ref="B64:D64"/>
    <mergeCell ref="H67:H68"/>
    <mergeCell ref="B58:D58"/>
    <mergeCell ref="A55:A56"/>
    <mergeCell ref="H61:H62"/>
    <mergeCell ref="H65:H66"/>
    <mergeCell ref="B66:D66"/>
    <mergeCell ref="H55:H56"/>
    <mergeCell ref="H53:H54"/>
    <mergeCell ref="A98:H98"/>
    <mergeCell ref="A71:A72"/>
    <mergeCell ref="B71:D71"/>
    <mergeCell ref="H71:H72"/>
    <mergeCell ref="B72:D72"/>
    <mergeCell ref="A73:A74"/>
    <mergeCell ref="B73:D73"/>
    <mergeCell ref="H73:H74"/>
    <mergeCell ref="B74:D74"/>
    <mergeCell ref="A97:H97"/>
    <mergeCell ref="E92:H92"/>
    <mergeCell ref="B78:D78"/>
    <mergeCell ref="A79:A80"/>
    <mergeCell ref="B79:D79"/>
    <mergeCell ref="H79:H80"/>
    <mergeCell ref="B80:D80"/>
    <mergeCell ref="A81:A82"/>
    <mergeCell ref="B81:D81"/>
    <mergeCell ref="H81:H82"/>
    <mergeCell ref="B82:D82"/>
    <mergeCell ref="H85:H86"/>
    <mergeCell ref="B86:D86"/>
    <mergeCell ref="A87:A88"/>
    <mergeCell ref="B87:D87"/>
    <mergeCell ref="E95:F95"/>
    <mergeCell ref="A75:A76"/>
    <mergeCell ref="B75:D75"/>
    <mergeCell ref="H75:H76"/>
    <mergeCell ref="B76:D76"/>
    <mergeCell ref="A77:A78"/>
    <mergeCell ref="B77:D77"/>
    <mergeCell ref="H77:H78"/>
    <mergeCell ref="E93:F94"/>
    <mergeCell ref="G93:H94"/>
    <mergeCell ref="H87:H88"/>
    <mergeCell ref="B88:D88"/>
    <mergeCell ref="A89:A90"/>
    <mergeCell ref="B89:D89"/>
    <mergeCell ref="H89:H90"/>
    <mergeCell ref="B90:D90"/>
    <mergeCell ref="A83:A84"/>
    <mergeCell ref="B83:D83"/>
    <mergeCell ref="H83:H84"/>
    <mergeCell ref="B84:D84"/>
    <mergeCell ref="A85:A86"/>
    <mergeCell ref="B85:D85"/>
    <mergeCell ref="G95:H95"/>
    <mergeCell ref="E9:E10"/>
    <mergeCell ref="A67:A68"/>
    <mergeCell ref="B67:D67"/>
    <mergeCell ref="B68:D68"/>
    <mergeCell ref="A65:A66"/>
    <mergeCell ref="B65:D65"/>
    <mergeCell ref="A47:A48"/>
    <mergeCell ref="B47:D47"/>
    <mergeCell ref="H47:H48"/>
    <mergeCell ref="B48:D48"/>
    <mergeCell ref="H43:H44"/>
    <mergeCell ref="B44:D44"/>
    <mergeCell ref="A41:A42"/>
    <mergeCell ref="B41:D41"/>
    <mergeCell ref="H41:H42"/>
    <mergeCell ref="B42:D42"/>
    <mergeCell ref="H59:H60"/>
    <mergeCell ref="B60:D60"/>
    <mergeCell ref="A57:A58"/>
    <mergeCell ref="B57:D57"/>
    <mergeCell ref="H57:H58"/>
    <mergeCell ref="B51:D51"/>
    <mergeCell ref="A21:A22"/>
    <mergeCell ref="A27:A28"/>
    <mergeCell ref="A29:A30"/>
    <mergeCell ref="A23:A24"/>
    <mergeCell ref="A25:A26"/>
    <mergeCell ref="A51:A52"/>
    <mergeCell ref="A61:A62"/>
    <mergeCell ref="B61:D61"/>
    <mergeCell ref="B62:D62"/>
    <mergeCell ref="A59:A60"/>
    <mergeCell ref="B59:D59"/>
    <mergeCell ref="B55:D55"/>
    <mergeCell ref="B56:D56"/>
    <mergeCell ref="A53:A54"/>
    <mergeCell ref="B53:D53"/>
    <mergeCell ref="B54:D54"/>
    <mergeCell ref="B26:D26"/>
    <mergeCell ref="B37:D37"/>
    <mergeCell ref="B38:D38"/>
    <mergeCell ref="B27:D27"/>
    <mergeCell ref="B28:D28"/>
    <mergeCell ref="B29:D29"/>
    <mergeCell ref="B30:D30"/>
    <mergeCell ref="A15:A16"/>
    <mergeCell ref="A17:A18"/>
    <mergeCell ref="A35:A36"/>
    <mergeCell ref="B35:D35"/>
    <mergeCell ref="H35:H36"/>
    <mergeCell ref="B36:D36"/>
    <mergeCell ref="A45:A46"/>
    <mergeCell ref="B45:D45"/>
    <mergeCell ref="H45:H46"/>
    <mergeCell ref="B46:D46"/>
    <mergeCell ref="A43:A44"/>
    <mergeCell ref="B43:D43"/>
    <mergeCell ref="A39:A40"/>
    <mergeCell ref="B39:D39"/>
    <mergeCell ref="H39:H40"/>
    <mergeCell ref="B40:D40"/>
    <mergeCell ref="A37:A38"/>
    <mergeCell ref="A19:A20"/>
    <mergeCell ref="H37:H38"/>
    <mergeCell ref="H27:H28"/>
    <mergeCell ref="H29:H30"/>
    <mergeCell ref="B17:D17"/>
    <mergeCell ref="H17:H18"/>
    <mergeCell ref="B18:D18"/>
  </mergeCells>
  <printOptions horizontalCentered="1"/>
  <pageMargins left="0.19685039370078741" right="0.19685039370078741" top="0.39370078740157483" bottom="0.19685039370078741" header="0" footer="0"/>
  <pageSetup paperSize="9" scale="85" fitToHeight="2" orientation="portrait" r:id="rId1"/>
  <headerFooter>
    <oddHeader>&amp;L&amp;G&amp;C&amp;"Arial Cyr,полужирный"ТУРНИР ПО ВИДУ СПОРТА
"ТЕННИС" (0130002611Я)</oddHeader>
  </headerFooter>
  <rowBreaks count="1" manualBreakCount="1">
    <brk id="64" max="16383" man="1"/>
  </rowBreaks>
  <drawing r:id="rId2"/>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indexed="49"/>
    <pageSetUpPr fitToPage="1"/>
  </sheetPr>
  <dimension ref="A1:Q1000"/>
  <sheetViews>
    <sheetView showGridLines="0" showZeros="0" zoomScaleNormal="100" workbookViewId="0">
      <pane ySplit="11" topLeftCell="A12" activePane="bottomLeft" state="frozen"/>
      <selection activeCell="N32" sqref="N32"/>
      <selection pane="bottomLeft" activeCell="N32" sqref="N32"/>
    </sheetView>
  </sheetViews>
  <sheetFormatPr defaultColWidth="9.1796875" defaultRowHeight="12.5" x14ac:dyDescent="0.25"/>
  <cols>
    <col min="1" max="1" width="8.81640625" style="162" customWidth="1"/>
    <col min="2" max="2" width="5.7265625" style="162" customWidth="1"/>
    <col min="3" max="3" width="5.7265625" style="114" hidden="1" customWidth="1"/>
    <col min="4" max="4" width="20.7265625" style="162" customWidth="1"/>
    <col min="5" max="5" width="4.7265625" style="162" customWidth="1"/>
    <col min="6" max="6" width="12.7265625" style="162" customWidth="1"/>
    <col min="7" max="7" width="2.453125" style="162" customWidth="1"/>
    <col min="8" max="9" width="10.26953125" style="162" customWidth="1"/>
    <col min="10" max="10" width="2.453125" style="162" customWidth="1"/>
    <col min="11" max="11" width="15.81640625" style="162" customWidth="1"/>
    <col min="12" max="12" width="5.7265625" style="162" customWidth="1"/>
    <col min="13" max="13" width="2.453125" style="162" customWidth="1"/>
    <col min="14" max="14" width="9.81640625" style="162" customWidth="1"/>
    <col min="15" max="15" width="2.453125" style="162" customWidth="1"/>
    <col min="16" max="17" width="7.7265625" style="162" customWidth="1"/>
    <col min="18" max="16384" width="9.1796875" style="162"/>
  </cols>
  <sheetData>
    <row r="1" spans="1:17" ht="30" customHeight="1" x14ac:dyDescent="0.3">
      <c r="A1" s="452" t="s">
        <v>473</v>
      </c>
      <c r="B1" s="452"/>
      <c r="C1" s="452"/>
      <c r="D1" s="452"/>
      <c r="E1" s="452"/>
      <c r="F1" s="452"/>
      <c r="G1" s="452"/>
      <c r="H1" s="452"/>
      <c r="I1" s="452"/>
      <c r="J1" s="452"/>
      <c r="K1" s="452"/>
      <c r="L1" s="452"/>
      <c r="M1" s="452"/>
      <c r="N1" s="452"/>
      <c r="O1" s="452"/>
      <c r="P1" s="452"/>
      <c r="Q1" s="452"/>
    </row>
    <row r="2" spans="1:17" x14ac:dyDescent="0.25">
      <c r="A2" s="453" t="s">
        <v>0</v>
      </c>
      <c r="B2" s="454"/>
      <c r="C2" s="454"/>
      <c r="D2" s="454"/>
      <c r="E2" s="454"/>
      <c r="F2" s="454"/>
      <c r="G2" s="454"/>
      <c r="H2" s="454"/>
      <c r="I2" s="454"/>
      <c r="J2" s="454"/>
      <c r="K2" s="454"/>
      <c r="L2" s="454"/>
      <c r="M2" s="454"/>
      <c r="N2" s="454"/>
      <c r="O2" s="454"/>
      <c r="P2" s="454"/>
      <c r="Q2" s="455"/>
    </row>
    <row r="3" spans="1:17" s="119" customFormat="1" ht="25" x14ac:dyDescent="0.25">
      <c r="A3" s="734" t="s">
        <v>277</v>
      </c>
      <c r="B3" s="735"/>
      <c r="C3" s="735"/>
      <c r="D3" s="735"/>
      <c r="E3" s="735"/>
      <c r="F3" s="735"/>
      <c r="G3" s="735"/>
      <c r="H3" s="735"/>
      <c r="I3" s="735"/>
      <c r="J3" s="735"/>
      <c r="K3" s="735"/>
      <c r="L3" s="735"/>
      <c r="M3" s="735"/>
      <c r="N3" s="735"/>
      <c r="O3" s="735"/>
      <c r="P3" s="735"/>
      <c r="Q3" s="736"/>
    </row>
    <row r="4" spans="1:17" ht="12" customHeight="1" x14ac:dyDescent="0.25"/>
    <row r="5" spans="1:17" s="164" customFormat="1" ht="13.9" customHeight="1" x14ac:dyDescent="0.25">
      <c r="A5" s="459" t="s">
        <v>1</v>
      </c>
      <c r="B5" s="459"/>
      <c r="C5" s="459"/>
      <c r="D5" s="459"/>
      <c r="E5" s="459" t="s">
        <v>2</v>
      </c>
      <c r="F5" s="459"/>
      <c r="G5" s="460" t="s">
        <v>3</v>
      </c>
      <c r="H5" s="461"/>
      <c r="I5" s="462"/>
      <c r="J5" s="460" t="s">
        <v>4</v>
      </c>
      <c r="K5" s="461"/>
      <c r="L5" s="461"/>
      <c r="M5" s="461"/>
      <c r="N5" s="462"/>
      <c r="O5" s="460" t="s">
        <v>5</v>
      </c>
      <c r="P5" s="462"/>
      <c r="Q5" s="163" t="s">
        <v>6</v>
      </c>
    </row>
    <row r="6" spans="1:17" s="165" customFormat="1" ht="13" x14ac:dyDescent="0.25">
      <c r="A6" s="444" t="s">
        <v>7</v>
      </c>
      <c r="B6" s="444"/>
      <c r="C6" s="444"/>
      <c r="D6" s="444"/>
      <c r="E6" s="445">
        <v>45151</v>
      </c>
      <c r="F6" s="444"/>
      <c r="G6" s="446" t="s">
        <v>141</v>
      </c>
      <c r="H6" s="447"/>
      <c r="I6" s="448"/>
      <c r="J6" s="446" t="s">
        <v>249</v>
      </c>
      <c r="K6" s="447"/>
      <c r="L6" s="447"/>
      <c r="M6" s="447"/>
      <c r="N6" s="448"/>
      <c r="O6" s="449" t="s">
        <v>10</v>
      </c>
      <c r="P6" s="450"/>
      <c r="Q6" s="8" t="s">
        <v>137</v>
      </c>
    </row>
    <row r="7" spans="1:17" ht="16.899999999999999" customHeight="1" x14ac:dyDescent="0.25">
      <c r="A7" s="167"/>
      <c r="B7" s="167"/>
      <c r="C7" s="339">
        <v>1</v>
      </c>
      <c r="D7" s="167"/>
      <c r="E7" s="167"/>
      <c r="F7" s="434"/>
      <c r="G7" s="434"/>
      <c r="H7" s="434"/>
      <c r="I7" s="434"/>
      <c r="J7" s="434"/>
      <c r="K7" s="434"/>
      <c r="L7" s="434"/>
      <c r="M7" s="434"/>
      <c r="N7" s="434"/>
      <c r="O7" s="434"/>
      <c r="P7" s="434"/>
      <c r="Q7" s="167"/>
    </row>
    <row r="8" spans="1:17" ht="16.899999999999999" hidden="1" customHeight="1" x14ac:dyDescent="0.25">
      <c r="A8" s="167"/>
      <c r="B8" s="167"/>
      <c r="C8" s="339"/>
      <c r="D8" s="167"/>
      <c r="E8" s="167"/>
      <c r="F8" s="168"/>
      <c r="G8" s="168"/>
      <c r="H8" s="168"/>
      <c r="I8" s="168"/>
      <c r="J8" s="168"/>
      <c r="K8" s="168"/>
      <c r="L8" s="168"/>
      <c r="M8" s="168"/>
      <c r="N8" s="168"/>
      <c r="O8" s="168"/>
      <c r="P8" s="168"/>
      <c r="Q8" s="167"/>
    </row>
    <row r="9" spans="1:17" ht="6" customHeight="1" x14ac:dyDescent="0.25">
      <c r="A9" s="435" t="s">
        <v>306</v>
      </c>
      <c r="B9" s="437" t="s">
        <v>307</v>
      </c>
      <c r="C9" s="667">
        <v>8</v>
      </c>
      <c r="D9" s="441" t="s">
        <v>16</v>
      </c>
      <c r="E9" s="433" t="s">
        <v>17</v>
      </c>
      <c r="F9" s="433" t="s">
        <v>18</v>
      </c>
      <c r="G9" s="170"/>
      <c r="H9" s="171"/>
    </row>
    <row r="10" spans="1:17" ht="9.75" customHeight="1" x14ac:dyDescent="0.25">
      <c r="A10" s="436"/>
      <c r="B10" s="438"/>
      <c r="C10" s="667"/>
      <c r="D10" s="441"/>
      <c r="E10" s="433"/>
      <c r="F10" s="433"/>
      <c r="G10" s="172"/>
      <c r="H10" s="173"/>
      <c r="I10" s="431" t="s">
        <v>373</v>
      </c>
      <c r="J10" s="431"/>
      <c r="K10" s="431"/>
      <c r="L10" s="431" t="s">
        <v>308</v>
      </c>
      <c r="M10" s="431"/>
      <c r="N10" s="431"/>
      <c r="O10" s="431"/>
      <c r="P10" s="431"/>
      <c r="Q10" s="433"/>
    </row>
    <row r="11" spans="1:17" s="169" customFormat="1" ht="9.75" customHeight="1" thickBot="1" x14ac:dyDescent="0.3">
      <c r="A11" s="436"/>
      <c r="B11" s="438"/>
      <c r="C11" s="668"/>
      <c r="D11" s="442"/>
      <c r="E11" s="443"/>
      <c r="F11" s="443"/>
      <c r="G11" s="174"/>
      <c r="H11" s="175"/>
      <c r="I11" s="432" t="s">
        <v>372</v>
      </c>
      <c r="J11" s="432"/>
      <c r="K11" s="432"/>
      <c r="L11" s="432"/>
      <c r="M11" s="432"/>
      <c r="N11" s="432"/>
      <c r="O11" s="432"/>
      <c r="P11" s="432"/>
      <c r="Q11" s="433"/>
    </row>
    <row r="12" spans="1:17" s="169" customFormat="1" ht="21" customHeight="1" x14ac:dyDescent="0.25">
      <c r="A12" s="650" t="s">
        <v>371</v>
      </c>
      <c r="B12" s="411">
        <v>1</v>
      </c>
      <c r="C12" s="635">
        <v>1</v>
      </c>
      <c r="D12" s="267" t="s">
        <v>329</v>
      </c>
      <c r="E12" s="200" t="s">
        <v>328</v>
      </c>
      <c r="F12" s="266" t="s">
        <v>29</v>
      </c>
      <c r="G12" s="732" t="s">
        <v>329</v>
      </c>
      <c r="H12" s="733"/>
      <c r="I12" s="733"/>
      <c r="J12" s="180"/>
      <c r="K12" s="181"/>
      <c r="L12" s="181"/>
      <c r="M12" s="168"/>
      <c r="N12" s="168"/>
      <c r="O12" s="168"/>
      <c r="P12" s="168"/>
      <c r="Q12" s="168"/>
    </row>
    <row r="13" spans="1:17" s="169" customFormat="1" ht="21" customHeight="1" x14ac:dyDescent="0.25">
      <c r="A13" s="726"/>
      <c r="B13" s="412"/>
      <c r="C13" s="636"/>
      <c r="D13" s="262" t="s">
        <v>415</v>
      </c>
      <c r="E13" s="227" t="s">
        <v>413</v>
      </c>
      <c r="F13" s="261" t="s">
        <v>29</v>
      </c>
      <c r="G13" s="740" t="s">
        <v>415</v>
      </c>
      <c r="H13" s="669"/>
      <c r="I13" s="669"/>
      <c r="J13" s="180"/>
      <c r="K13" s="181"/>
      <c r="L13" s="181"/>
      <c r="M13" s="168"/>
      <c r="N13" s="168"/>
      <c r="O13" s="168"/>
      <c r="P13" s="168"/>
      <c r="Q13" s="168"/>
    </row>
    <row r="14" spans="1:17" s="114" customFormat="1" ht="21" customHeight="1" x14ac:dyDescent="0.25">
      <c r="A14" s="646" t="s">
        <v>309</v>
      </c>
      <c r="B14" s="399">
        <v>2</v>
      </c>
      <c r="C14" s="642" t="s">
        <v>472</v>
      </c>
      <c r="D14" s="334" t="s">
        <v>355</v>
      </c>
      <c r="E14" s="333" t="s">
        <v>309</v>
      </c>
      <c r="F14" s="332" t="s">
        <v>309</v>
      </c>
      <c r="G14" s="331">
        <v>1</v>
      </c>
      <c r="H14" s="645"/>
      <c r="I14" s="652"/>
      <c r="J14" s="189"/>
      <c r="K14" s="190"/>
      <c r="L14" s="190"/>
      <c r="M14" s="191"/>
      <c r="N14" s="191"/>
      <c r="O14" s="191"/>
      <c r="P14" s="191"/>
      <c r="Q14" s="191"/>
    </row>
    <row r="15" spans="1:17" s="114" customFormat="1" ht="21" customHeight="1" thickBot="1" x14ac:dyDescent="0.3">
      <c r="A15" s="726"/>
      <c r="B15" s="400"/>
      <c r="C15" s="661"/>
      <c r="D15" s="330" t="s">
        <v>355</v>
      </c>
      <c r="E15" s="329" t="s">
        <v>309</v>
      </c>
      <c r="F15" s="328" t="s">
        <v>309</v>
      </c>
      <c r="G15" s="195"/>
      <c r="H15" s="644"/>
      <c r="I15" s="659"/>
      <c r="J15" s="189"/>
      <c r="K15" s="190"/>
      <c r="L15" s="190"/>
      <c r="M15" s="191"/>
      <c r="N15" s="191"/>
      <c r="O15" s="191"/>
      <c r="P15" s="191"/>
      <c r="Q15" s="191"/>
    </row>
    <row r="16" spans="1:17" s="114" customFormat="1" ht="21" customHeight="1" x14ac:dyDescent="0.25">
      <c r="A16" s="199"/>
      <c r="B16" s="198"/>
      <c r="C16" s="199"/>
      <c r="D16" s="200"/>
      <c r="E16" s="200"/>
      <c r="F16" s="200"/>
      <c r="G16" s="201"/>
      <c r="H16" s="189"/>
      <c r="I16" s="196"/>
      <c r="J16" s="665" t="s">
        <v>329</v>
      </c>
      <c r="K16" s="666"/>
      <c r="L16" s="666"/>
      <c r="M16" s="189"/>
      <c r="N16" s="191"/>
      <c r="O16" s="191"/>
      <c r="P16" s="191"/>
      <c r="Q16" s="191"/>
    </row>
    <row r="17" spans="1:17" s="114" customFormat="1" ht="21" customHeight="1" x14ac:dyDescent="0.25">
      <c r="A17" s="657"/>
      <c r="B17" s="425"/>
      <c r="C17" s="427"/>
      <c r="D17" s="429"/>
      <c r="E17" s="205"/>
      <c r="F17" s="429"/>
      <c r="G17" s="201"/>
      <c r="H17" s="189"/>
      <c r="I17" s="196"/>
      <c r="J17" s="362" t="s">
        <v>415</v>
      </c>
      <c r="K17" s="669"/>
      <c r="L17" s="669"/>
      <c r="M17" s="189"/>
      <c r="N17" s="191"/>
      <c r="O17" s="191"/>
      <c r="P17" s="191"/>
      <c r="Q17" s="191"/>
    </row>
    <row r="18" spans="1:17" s="114" customFormat="1" ht="21" customHeight="1" x14ac:dyDescent="0.25">
      <c r="A18" s="657"/>
      <c r="B18" s="425"/>
      <c r="C18" s="427"/>
      <c r="D18" s="429"/>
      <c r="E18" s="205"/>
      <c r="F18" s="429"/>
      <c r="G18" s="201"/>
      <c r="H18" s="189"/>
      <c r="I18" s="196"/>
      <c r="J18" s="335"/>
      <c r="K18" s="645" t="s">
        <v>476</v>
      </c>
      <c r="L18" s="652"/>
      <c r="M18" s="189"/>
      <c r="N18" s="191"/>
      <c r="O18" s="191"/>
      <c r="P18" s="191"/>
      <c r="Q18" s="191"/>
    </row>
    <row r="19" spans="1:17" s="114" customFormat="1" ht="21" customHeight="1" thickBot="1" x14ac:dyDescent="0.3">
      <c r="A19" s="649"/>
      <c r="B19" s="426"/>
      <c r="C19" s="727"/>
      <c r="D19" s="725"/>
      <c r="E19" s="207"/>
      <c r="F19" s="725"/>
      <c r="G19" s="201"/>
      <c r="H19" s="208"/>
      <c r="I19" s="209"/>
      <c r="J19" s="210"/>
      <c r="K19" s="644"/>
      <c r="L19" s="659"/>
      <c r="M19" s="259"/>
      <c r="N19" s="191"/>
      <c r="O19" s="191"/>
      <c r="P19" s="191"/>
      <c r="Q19" s="191"/>
    </row>
    <row r="20" spans="1:17" s="114" customFormat="1" ht="21" customHeight="1" x14ac:dyDescent="0.25">
      <c r="A20" s="650" t="s">
        <v>309</v>
      </c>
      <c r="B20" s="411">
        <v>3</v>
      </c>
      <c r="C20" s="635">
        <v>4</v>
      </c>
      <c r="D20" s="267" t="s">
        <v>336</v>
      </c>
      <c r="E20" s="200" t="s">
        <v>334</v>
      </c>
      <c r="F20" s="266" t="s">
        <v>29</v>
      </c>
      <c r="G20" s="656" t="s">
        <v>336</v>
      </c>
      <c r="H20" s="657"/>
      <c r="I20" s="658"/>
      <c r="J20" s="202"/>
      <c r="K20" s="202"/>
      <c r="L20" s="202"/>
      <c r="M20" s="259"/>
      <c r="N20" s="191"/>
      <c r="O20" s="191"/>
      <c r="P20" s="191"/>
      <c r="Q20" s="191"/>
    </row>
    <row r="21" spans="1:17" s="114" customFormat="1" ht="21" customHeight="1" x14ac:dyDescent="0.25">
      <c r="A21" s="726"/>
      <c r="B21" s="412"/>
      <c r="C21" s="636"/>
      <c r="D21" s="262" t="s">
        <v>424</v>
      </c>
      <c r="E21" s="227" t="s">
        <v>421</v>
      </c>
      <c r="F21" s="261" t="s">
        <v>82</v>
      </c>
      <c r="G21" s="653" t="s">
        <v>424</v>
      </c>
      <c r="H21" s="654"/>
      <c r="I21" s="655"/>
      <c r="J21" s="202"/>
      <c r="K21" s="202"/>
      <c r="L21" s="202"/>
      <c r="M21" s="259"/>
      <c r="N21" s="191"/>
      <c r="O21" s="191"/>
      <c r="P21" s="191"/>
      <c r="Q21" s="191"/>
    </row>
    <row r="22" spans="1:17" s="114" customFormat="1" ht="21" customHeight="1" x14ac:dyDescent="0.25">
      <c r="A22" s="646" t="s">
        <v>309</v>
      </c>
      <c r="B22" s="399">
        <v>4</v>
      </c>
      <c r="C22" s="642">
        <v>6</v>
      </c>
      <c r="D22" s="334" t="s">
        <v>411</v>
      </c>
      <c r="E22" s="333" t="s">
        <v>333</v>
      </c>
      <c r="F22" s="332" t="s">
        <v>82</v>
      </c>
      <c r="G22" s="331"/>
      <c r="H22" s="645" t="s">
        <v>450</v>
      </c>
      <c r="I22" s="645"/>
      <c r="J22" s="202"/>
      <c r="K22" s="202"/>
      <c r="L22" s="202"/>
      <c r="M22" s="263"/>
      <c r="N22" s="191"/>
      <c r="O22" s="191"/>
      <c r="P22" s="191"/>
      <c r="Q22" s="191"/>
    </row>
    <row r="23" spans="1:17" s="114" customFormat="1" ht="21" customHeight="1" thickBot="1" x14ac:dyDescent="0.3">
      <c r="A23" s="726"/>
      <c r="B23" s="400"/>
      <c r="C23" s="661"/>
      <c r="D23" s="330" t="s">
        <v>425</v>
      </c>
      <c r="E23" s="329" t="s">
        <v>420</v>
      </c>
      <c r="F23" s="328" t="s">
        <v>82</v>
      </c>
      <c r="G23" s="214"/>
      <c r="H23" s="644"/>
      <c r="I23" s="644"/>
      <c r="J23" s="202"/>
      <c r="K23" s="202"/>
      <c r="L23" s="202"/>
      <c r="M23" s="338"/>
      <c r="N23" s="179"/>
      <c r="O23" s="179"/>
      <c r="P23" s="179"/>
      <c r="Q23" s="179"/>
    </row>
    <row r="24" spans="1:17" s="114" customFormat="1" ht="21" customHeight="1" x14ac:dyDescent="0.25">
      <c r="A24" s="199"/>
      <c r="B24" s="198"/>
      <c r="C24" s="199"/>
      <c r="D24" s="200"/>
      <c r="E24" s="200"/>
      <c r="F24" s="200"/>
      <c r="G24" s="201"/>
      <c r="H24" s="208"/>
      <c r="I24" s="208"/>
      <c r="J24" s="202"/>
      <c r="K24" s="202"/>
      <c r="L24" s="202"/>
      <c r="M24" s="664" t="s">
        <v>329</v>
      </c>
      <c r="N24" s="657"/>
      <c r="O24" s="657"/>
      <c r="P24" s="657"/>
      <c r="Q24" s="657"/>
    </row>
    <row r="25" spans="1:17" s="114" customFormat="1" ht="21" customHeight="1" x14ac:dyDescent="0.25">
      <c r="A25" s="657"/>
      <c r="B25" s="425"/>
      <c r="C25" s="427"/>
      <c r="D25" s="429"/>
      <c r="E25" s="205"/>
      <c r="F25" s="429"/>
      <c r="G25" s="201"/>
      <c r="H25" s="208"/>
      <c r="I25" s="208"/>
      <c r="J25" s="202"/>
      <c r="K25" s="202"/>
      <c r="L25" s="202"/>
      <c r="M25" s="678" t="s">
        <v>415</v>
      </c>
      <c r="N25" s="654"/>
      <c r="O25" s="654"/>
      <c r="P25" s="654"/>
      <c r="Q25" s="654"/>
    </row>
    <row r="26" spans="1:17" s="114" customFormat="1" ht="21" customHeight="1" x14ac:dyDescent="0.25">
      <c r="A26" s="657"/>
      <c r="B26" s="425"/>
      <c r="C26" s="427"/>
      <c r="D26" s="429"/>
      <c r="E26" s="205"/>
      <c r="F26" s="429"/>
      <c r="G26" s="201"/>
      <c r="H26" s="208"/>
      <c r="I26" s="208"/>
      <c r="J26" s="202"/>
      <c r="K26" s="202"/>
      <c r="L26" s="202"/>
      <c r="M26" s="335"/>
      <c r="N26" s="645" t="s">
        <v>479</v>
      </c>
      <c r="O26" s="645"/>
      <c r="P26" s="645"/>
      <c r="Q26" s="645"/>
    </row>
    <row r="27" spans="1:17" s="114" customFormat="1" ht="21" customHeight="1" thickBot="1" x14ac:dyDescent="0.3">
      <c r="A27" s="649"/>
      <c r="B27" s="426"/>
      <c r="C27" s="727"/>
      <c r="D27" s="725"/>
      <c r="E27" s="207"/>
      <c r="F27" s="725"/>
      <c r="G27" s="201"/>
      <c r="H27" s="189"/>
      <c r="I27" s="189"/>
      <c r="J27" s="202"/>
      <c r="K27" s="202"/>
      <c r="L27" s="202"/>
      <c r="M27" s="337"/>
      <c r="N27" s="739"/>
      <c r="O27" s="739"/>
      <c r="P27" s="739"/>
      <c r="Q27" s="739"/>
    </row>
    <row r="28" spans="1:17" s="114" customFormat="1" ht="21" customHeight="1" x14ac:dyDescent="0.25">
      <c r="A28" s="650" t="s">
        <v>309</v>
      </c>
      <c r="B28" s="411">
        <v>5</v>
      </c>
      <c r="C28" s="635">
        <v>3</v>
      </c>
      <c r="D28" s="267" t="s">
        <v>405</v>
      </c>
      <c r="E28" s="200" t="s">
        <v>370</v>
      </c>
      <c r="F28" s="266" t="s">
        <v>82</v>
      </c>
      <c r="G28" s="656" t="s">
        <v>357</v>
      </c>
      <c r="H28" s="657"/>
      <c r="I28" s="657"/>
      <c r="J28" s="336"/>
      <c r="K28" s="202"/>
      <c r="L28" s="202"/>
      <c r="M28" s="263"/>
      <c r="N28" s="191"/>
      <c r="O28" s="191"/>
      <c r="P28" s="191"/>
      <c r="Q28" s="191"/>
    </row>
    <row r="29" spans="1:17" s="114" customFormat="1" ht="21" customHeight="1" x14ac:dyDescent="0.25">
      <c r="A29" s="726"/>
      <c r="B29" s="412"/>
      <c r="C29" s="636"/>
      <c r="D29" s="262" t="s">
        <v>279</v>
      </c>
      <c r="E29" s="227" t="s">
        <v>366</v>
      </c>
      <c r="F29" s="261" t="s">
        <v>29</v>
      </c>
      <c r="G29" s="653" t="s">
        <v>291</v>
      </c>
      <c r="H29" s="654"/>
      <c r="I29" s="654"/>
      <c r="J29" s="336"/>
      <c r="K29" s="202"/>
      <c r="L29" s="202"/>
      <c r="M29" s="263"/>
      <c r="N29" s="191"/>
      <c r="O29" s="191"/>
      <c r="P29" s="191"/>
      <c r="Q29" s="191"/>
    </row>
    <row r="30" spans="1:17" s="114" customFormat="1" ht="21" customHeight="1" x14ac:dyDescent="0.25">
      <c r="A30" s="646" t="s">
        <v>309</v>
      </c>
      <c r="B30" s="399">
        <v>6</v>
      </c>
      <c r="C30" s="642">
        <v>5</v>
      </c>
      <c r="D30" s="334" t="s">
        <v>357</v>
      </c>
      <c r="E30" s="333" t="s">
        <v>356</v>
      </c>
      <c r="F30" s="332" t="s">
        <v>29</v>
      </c>
      <c r="G30" s="331"/>
      <c r="H30" s="645" t="s">
        <v>469</v>
      </c>
      <c r="I30" s="652"/>
      <c r="J30" s="202"/>
      <c r="K30" s="202"/>
      <c r="L30" s="202"/>
      <c r="M30" s="259"/>
      <c r="N30" s="191"/>
      <c r="O30" s="191"/>
      <c r="P30" s="191"/>
      <c r="Q30" s="191"/>
    </row>
    <row r="31" spans="1:17" s="114" customFormat="1" ht="21" customHeight="1" thickBot="1" x14ac:dyDescent="0.3">
      <c r="A31" s="726"/>
      <c r="B31" s="400"/>
      <c r="C31" s="661"/>
      <c r="D31" s="330" t="s">
        <v>291</v>
      </c>
      <c r="E31" s="329" t="s">
        <v>292</v>
      </c>
      <c r="F31" s="328" t="s">
        <v>29</v>
      </c>
      <c r="G31" s="195"/>
      <c r="H31" s="644"/>
      <c r="I31" s="659"/>
      <c r="J31" s="202"/>
      <c r="K31" s="202"/>
      <c r="L31" s="202"/>
      <c r="M31" s="259"/>
      <c r="N31" s="191"/>
      <c r="O31" s="191"/>
      <c r="P31" s="191"/>
      <c r="Q31" s="191"/>
    </row>
    <row r="32" spans="1:17" s="114" customFormat="1" ht="21" customHeight="1" x14ac:dyDescent="0.25">
      <c r="A32" s="199"/>
      <c r="B32" s="198"/>
      <c r="C32" s="199"/>
      <c r="D32" s="200"/>
      <c r="E32" s="200"/>
      <c r="F32" s="200"/>
      <c r="G32" s="201"/>
      <c r="H32" s="189"/>
      <c r="I32" s="196"/>
      <c r="J32" s="665" t="s">
        <v>357</v>
      </c>
      <c r="K32" s="666"/>
      <c r="L32" s="666"/>
      <c r="M32" s="226"/>
      <c r="N32" s="191"/>
      <c r="O32" s="191"/>
      <c r="P32" s="191"/>
      <c r="Q32" s="191"/>
    </row>
    <row r="33" spans="1:17" s="114" customFormat="1" ht="21" customHeight="1" x14ac:dyDescent="0.25">
      <c r="A33" s="657"/>
      <c r="B33" s="425"/>
      <c r="C33" s="427"/>
      <c r="D33" s="429"/>
      <c r="E33" s="205"/>
      <c r="F33" s="429"/>
      <c r="G33" s="201"/>
      <c r="H33" s="189"/>
      <c r="I33" s="196"/>
      <c r="J33" s="362" t="s">
        <v>291</v>
      </c>
      <c r="K33" s="669"/>
      <c r="L33" s="669"/>
      <c r="M33" s="226"/>
      <c r="N33" s="191"/>
      <c r="O33" s="191"/>
      <c r="P33" s="191"/>
      <c r="Q33" s="191"/>
    </row>
    <row r="34" spans="1:17" s="114" customFormat="1" ht="21" customHeight="1" x14ac:dyDescent="0.25">
      <c r="A34" s="657"/>
      <c r="B34" s="425"/>
      <c r="C34" s="427"/>
      <c r="D34" s="429"/>
      <c r="E34" s="205"/>
      <c r="F34" s="429"/>
      <c r="G34" s="201"/>
      <c r="H34" s="189"/>
      <c r="I34" s="196"/>
      <c r="J34" s="335"/>
      <c r="K34" s="645" t="s">
        <v>478</v>
      </c>
      <c r="L34" s="645"/>
      <c r="M34" s="189"/>
      <c r="N34" s="191"/>
      <c r="O34" s="191"/>
      <c r="P34" s="191"/>
      <c r="Q34" s="191"/>
    </row>
    <row r="35" spans="1:17" s="114" customFormat="1" ht="21" customHeight="1" thickBot="1" x14ac:dyDescent="0.3">
      <c r="A35" s="649"/>
      <c r="B35" s="426"/>
      <c r="C35" s="727"/>
      <c r="D35" s="725"/>
      <c r="E35" s="207"/>
      <c r="F35" s="725"/>
      <c r="G35" s="201"/>
      <c r="H35" s="208"/>
      <c r="I35" s="209"/>
      <c r="J35" s="210"/>
      <c r="K35" s="644"/>
      <c r="L35" s="644"/>
      <c r="M35" s="211"/>
      <c r="N35" s="191"/>
      <c r="O35" s="191"/>
      <c r="P35" s="211"/>
      <c r="Q35" s="211"/>
    </row>
    <row r="36" spans="1:17" s="114" customFormat="1" ht="21" customHeight="1" x14ac:dyDescent="0.25">
      <c r="A36" s="650" t="s">
        <v>309</v>
      </c>
      <c r="B36" s="411">
        <v>7</v>
      </c>
      <c r="C36" s="635">
        <v>7</v>
      </c>
      <c r="D36" s="267" t="s">
        <v>410</v>
      </c>
      <c r="E36" s="200" t="s">
        <v>409</v>
      </c>
      <c r="F36" s="266" t="s">
        <v>29</v>
      </c>
      <c r="G36" s="656" t="s">
        <v>410</v>
      </c>
      <c r="H36" s="657"/>
      <c r="I36" s="658"/>
      <c r="J36" s="202"/>
      <c r="K36" s="213"/>
      <c r="L36" s="213"/>
      <c r="M36" s="191"/>
      <c r="N36" s="191"/>
      <c r="O36" s="191"/>
      <c r="P36" s="211"/>
      <c r="Q36" s="211"/>
    </row>
    <row r="37" spans="1:17" s="114" customFormat="1" ht="21" customHeight="1" x14ac:dyDescent="0.25">
      <c r="A37" s="726"/>
      <c r="B37" s="412"/>
      <c r="C37" s="737"/>
      <c r="D37" s="262" t="s">
        <v>293</v>
      </c>
      <c r="E37" s="227" t="s">
        <v>292</v>
      </c>
      <c r="F37" s="261" t="s">
        <v>29</v>
      </c>
      <c r="G37" s="653" t="s">
        <v>293</v>
      </c>
      <c r="H37" s="654"/>
      <c r="I37" s="655"/>
      <c r="J37" s="202"/>
      <c r="K37" s="213"/>
      <c r="L37" s="213"/>
      <c r="M37" s="191"/>
      <c r="N37" s="191"/>
      <c r="O37" s="191"/>
      <c r="P37" s="211"/>
      <c r="Q37" s="211"/>
    </row>
    <row r="38" spans="1:17" s="114" customFormat="1" ht="21" customHeight="1" x14ac:dyDescent="0.3">
      <c r="A38" s="646" t="s">
        <v>354</v>
      </c>
      <c r="B38" s="399">
        <v>8</v>
      </c>
      <c r="C38" s="642">
        <v>2</v>
      </c>
      <c r="D38" s="334" t="s">
        <v>404</v>
      </c>
      <c r="E38" s="333" t="s">
        <v>333</v>
      </c>
      <c r="F38" s="332" t="s">
        <v>82</v>
      </c>
      <c r="G38" s="331"/>
      <c r="H38" s="645" t="s">
        <v>477</v>
      </c>
      <c r="I38" s="645"/>
      <c r="J38" s="202"/>
      <c r="K38" s="202"/>
      <c r="L38" s="202"/>
      <c r="M38" s="356" t="s">
        <v>312</v>
      </c>
      <c r="N38" s="356"/>
      <c r="O38" s="356"/>
      <c r="P38" s="356"/>
      <c r="Q38" s="356"/>
    </row>
    <row r="39" spans="1:17" s="114" customFormat="1" ht="21" customHeight="1" thickBot="1" x14ac:dyDescent="0.3">
      <c r="A39" s="647"/>
      <c r="B39" s="400"/>
      <c r="C39" s="661"/>
      <c r="D39" s="330" t="s">
        <v>414</v>
      </c>
      <c r="E39" s="329" t="s">
        <v>412</v>
      </c>
      <c r="F39" s="328" t="s">
        <v>29</v>
      </c>
      <c r="G39" s="214"/>
      <c r="H39" s="644"/>
      <c r="I39" s="644"/>
      <c r="J39" s="666" t="s">
        <v>336</v>
      </c>
      <c r="K39" s="666"/>
      <c r="L39" s="666"/>
      <c r="M39" s="202"/>
      <c r="N39" s="202"/>
      <c r="O39" s="202"/>
      <c r="P39" s="202"/>
      <c r="Q39" s="202"/>
    </row>
    <row r="40" spans="1:17" ht="18.75" customHeight="1" x14ac:dyDescent="0.25">
      <c r="A40" s="204"/>
      <c r="B40" s="114"/>
      <c r="C40" s="217"/>
      <c r="D40" s="205"/>
      <c r="E40" s="205"/>
      <c r="F40" s="205"/>
      <c r="G40" s="218"/>
      <c r="H40" s="219"/>
      <c r="I40" s="219"/>
      <c r="J40" s="669" t="s">
        <v>424</v>
      </c>
      <c r="K40" s="669"/>
      <c r="L40" s="669"/>
      <c r="M40" s="666" t="s">
        <v>336</v>
      </c>
      <c r="N40" s="666"/>
      <c r="O40" s="666"/>
      <c r="P40" s="666"/>
      <c r="Q40" s="666"/>
    </row>
    <row r="41" spans="1:17" ht="18.75" customHeight="1" x14ac:dyDescent="0.25">
      <c r="A41" s="220"/>
      <c r="B41" s="220"/>
      <c r="C41" s="204"/>
      <c r="D41" s="220"/>
      <c r="E41" s="220"/>
      <c r="F41" s="220"/>
      <c r="G41" s="220"/>
      <c r="H41" s="220"/>
      <c r="I41" s="220"/>
      <c r="J41" s="733" t="s">
        <v>410</v>
      </c>
      <c r="K41" s="733"/>
      <c r="L41" s="738"/>
      <c r="M41" s="362" t="s">
        <v>424</v>
      </c>
      <c r="N41" s="669"/>
      <c r="O41" s="669"/>
      <c r="P41" s="669"/>
      <c r="Q41" s="669"/>
    </row>
    <row r="42" spans="1:17" ht="18.75" customHeight="1" x14ac:dyDescent="0.25">
      <c r="A42" s="220"/>
      <c r="B42" s="220"/>
      <c r="C42" s="204"/>
      <c r="D42" s="220"/>
      <c r="E42" s="220"/>
      <c r="F42" s="220"/>
      <c r="G42" s="220"/>
      <c r="H42" s="220"/>
      <c r="I42" s="220"/>
      <c r="J42" s="669" t="s">
        <v>293</v>
      </c>
      <c r="K42" s="669"/>
      <c r="L42" s="718"/>
      <c r="M42" s="236"/>
      <c r="N42" s="686" t="s">
        <v>480</v>
      </c>
      <c r="O42" s="686"/>
      <c r="P42" s="686"/>
      <c r="Q42" s="686"/>
    </row>
    <row r="43" spans="1:17" ht="18.75" customHeight="1" x14ac:dyDescent="0.25">
      <c r="A43" s="220"/>
      <c r="B43" s="220"/>
      <c r="C43" s="204"/>
      <c r="D43" s="220"/>
      <c r="E43" s="220"/>
      <c r="F43" s="220"/>
      <c r="G43" s="220"/>
      <c r="H43" s="220"/>
      <c r="I43" s="220"/>
      <c r="J43" s="202"/>
      <c r="K43" s="202"/>
      <c r="L43" s="202"/>
      <c r="M43" s="202"/>
      <c r="N43" s="739"/>
      <c r="O43" s="739"/>
      <c r="P43" s="739"/>
      <c r="Q43" s="739"/>
    </row>
    <row r="44" spans="1:17" ht="66.75" customHeight="1" x14ac:dyDescent="0.25">
      <c r="A44" s="220"/>
      <c r="B44" s="220"/>
      <c r="C44" s="204"/>
      <c r="D44" s="220"/>
      <c r="E44" s="220"/>
      <c r="F44" s="220"/>
      <c r="G44" s="220"/>
      <c r="H44" s="220"/>
      <c r="I44" s="220"/>
      <c r="J44" s="220"/>
      <c r="K44" s="220"/>
      <c r="L44" s="220"/>
      <c r="M44" s="221"/>
      <c r="N44" s="221"/>
      <c r="O44" s="221"/>
      <c r="P44" s="221"/>
      <c r="Q44" s="220"/>
    </row>
    <row r="45" spans="1:17" s="225" customFormat="1" ht="12" customHeight="1" x14ac:dyDescent="0.25">
      <c r="A45" s="222" t="s">
        <v>13</v>
      </c>
      <c r="B45" s="391" t="s">
        <v>313</v>
      </c>
      <c r="C45" s="391"/>
      <c r="D45" s="391"/>
      <c r="E45" s="391"/>
      <c r="F45" s="314" t="s">
        <v>19</v>
      </c>
      <c r="G45" s="224" t="s">
        <v>13</v>
      </c>
      <c r="H45" s="687" t="s">
        <v>314</v>
      </c>
      <c r="I45" s="687"/>
      <c r="J45" s="391" t="s">
        <v>315</v>
      </c>
      <c r="K45" s="391"/>
      <c r="L45" s="366" t="s">
        <v>129</v>
      </c>
      <c r="M45" s="367"/>
      <c r="N45" s="367"/>
      <c r="O45" s="367"/>
      <c r="P45" s="367"/>
      <c r="Q45" s="368"/>
    </row>
    <row r="46" spans="1:17" ht="12" customHeight="1" x14ac:dyDescent="0.25">
      <c r="A46" s="385">
        <v>1</v>
      </c>
      <c r="B46" s="379" t="s">
        <v>329</v>
      </c>
      <c r="C46" s="379"/>
      <c r="D46" s="379"/>
      <c r="E46" s="379"/>
      <c r="F46" s="639">
        <v>1208</v>
      </c>
      <c r="G46" s="728"/>
      <c r="H46" s="731"/>
      <c r="I46" s="731"/>
      <c r="J46" s="731"/>
      <c r="K46" s="731"/>
      <c r="L46" s="378" t="s">
        <v>278</v>
      </c>
      <c r="M46" s="379"/>
      <c r="N46" s="379"/>
      <c r="O46" s="379"/>
      <c r="P46" s="379"/>
      <c r="Q46" s="380"/>
    </row>
    <row r="47" spans="1:17" ht="12" customHeight="1" x14ac:dyDescent="0.25">
      <c r="A47" s="358"/>
      <c r="B47" s="360" t="s">
        <v>415</v>
      </c>
      <c r="C47" s="360"/>
      <c r="D47" s="360"/>
      <c r="E47" s="360"/>
      <c r="F47" s="621"/>
      <c r="G47" s="729"/>
      <c r="H47" s="715"/>
      <c r="I47" s="715"/>
      <c r="J47" s="715"/>
      <c r="K47" s="715"/>
      <c r="L47" s="714"/>
      <c r="M47" s="715"/>
      <c r="N47" s="715"/>
      <c r="O47" s="715"/>
      <c r="P47" s="715"/>
      <c r="Q47" s="716"/>
    </row>
    <row r="48" spans="1:17" ht="12" customHeight="1" x14ac:dyDescent="0.25">
      <c r="A48" s="358">
        <v>2</v>
      </c>
      <c r="B48" s="360" t="s">
        <v>404</v>
      </c>
      <c r="C48" s="360"/>
      <c r="D48" s="360"/>
      <c r="E48" s="360"/>
      <c r="F48" s="621">
        <v>951</v>
      </c>
      <c r="G48" s="729"/>
      <c r="H48" s="715"/>
      <c r="I48" s="715"/>
      <c r="J48" s="715"/>
      <c r="K48" s="715"/>
      <c r="L48" s="366" t="s">
        <v>130</v>
      </c>
      <c r="M48" s="367"/>
      <c r="N48" s="368"/>
      <c r="O48" s="366" t="s">
        <v>131</v>
      </c>
      <c r="P48" s="367"/>
      <c r="Q48" s="368"/>
    </row>
    <row r="49" spans="1:17" ht="12" customHeight="1" x14ac:dyDescent="0.25">
      <c r="A49" s="358"/>
      <c r="B49" s="360" t="s">
        <v>414</v>
      </c>
      <c r="C49" s="360"/>
      <c r="D49" s="360"/>
      <c r="E49" s="360"/>
      <c r="F49" s="621"/>
      <c r="G49" s="729"/>
      <c r="H49" s="715"/>
      <c r="I49" s="715"/>
      <c r="J49" s="715"/>
      <c r="K49" s="715"/>
      <c r="L49" s="719">
        <v>45151</v>
      </c>
      <c r="M49" s="720"/>
      <c r="N49" s="721"/>
      <c r="O49" s="722">
        <v>0.45833333333333331</v>
      </c>
      <c r="P49" s="723"/>
      <c r="Q49" s="724"/>
    </row>
    <row r="50" spans="1:17" ht="12" customHeight="1" x14ac:dyDescent="0.25">
      <c r="A50" s="358"/>
      <c r="B50" s="360"/>
      <c r="C50" s="360"/>
      <c r="D50" s="360"/>
      <c r="E50" s="360"/>
      <c r="F50" s="315"/>
      <c r="G50" s="729"/>
      <c r="H50" s="715"/>
      <c r="I50" s="715"/>
      <c r="J50" s="715"/>
      <c r="K50" s="715"/>
      <c r="L50" s="366" t="s">
        <v>132</v>
      </c>
      <c r="M50" s="367"/>
      <c r="N50" s="367"/>
      <c r="O50" s="367"/>
      <c r="P50" s="367"/>
      <c r="Q50" s="368"/>
    </row>
    <row r="51" spans="1:17" ht="12" customHeight="1" x14ac:dyDescent="0.25">
      <c r="A51" s="358"/>
      <c r="B51" s="360"/>
      <c r="C51" s="360"/>
      <c r="D51" s="360"/>
      <c r="E51" s="360"/>
      <c r="F51" s="315"/>
      <c r="G51" s="729"/>
      <c r="H51" s="715"/>
      <c r="I51" s="715"/>
      <c r="J51" s="715"/>
      <c r="K51" s="715"/>
      <c r="L51" s="369"/>
      <c r="M51" s="370"/>
      <c r="N51" s="371"/>
      <c r="O51" s="355" t="s">
        <v>253</v>
      </c>
      <c r="P51" s="356"/>
      <c r="Q51" s="357"/>
    </row>
    <row r="52" spans="1:17" ht="12" customHeight="1" x14ac:dyDescent="0.25">
      <c r="A52" s="358"/>
      <c r="B52" s="360"/>
      <c r="C52" s="360"/>
      <c r="D52" s="360"/>
      <c r="E52" s="360"/>
      <c r="F52" s="315"/>
      <c r="G52" s="729"/>
      <c r="H52" s="715"/>
      <c r="I52" s="715"/>
      <c r="J52" s="715"/>
      <c r="K52" s="715"/>
      <c r="L52" s="369"/>
      <c r="M52" s="370"/>
      <c r="N52" s="371"/>
      <c r="O52" s="355"/>
      <c r="P52" s="356"/>
      <c r="Q52" s="357"/>
    </row>
    <row r="53" spans="1:17" ht="12" customHeight="1" x14ac:dyDescent="0.25">
      <c r="A53" s="359"/>
      <c r="B53" s="364"/>
      <c r="C53" s="364"/>
      <c r="D53" s="364"/>
      <c r="E53" s="364"/>
      <c r="F53" s="313"/>
      <c r="G53" s="730"/>
      <c r="H53" s="717"/>
      <c r="I53" s="717"/>
      <c r="J53" s="717"/>
      <c r="K53" s="717"/>
      <c r="L53" s="352" t="s">
        <v>134</v>
      </c>
      <c r="M53" s="353"/>
      <c r="N53" s="354"/>
      <c r="O53" s="352" t="s">
        <v>135</v>
      </c>
      <c r="P53" s="353"/>
      <c r="Q53" s="354"/>
    </row>
    <row r="150" spans="3:3" hidden="1" x14ac:dyDescent="0.25">
      <c r="C150" s="327" t="b">
        <v>0</v>
      </c>
    </row>
    <row r="151" spans="3:3" hidden="1" x14ac:dyDescent="0.25">
      <c r="C151" s="231" t="s">
        <v>347</v>
      </c>
    </row>
    <row r="1000" spans="1:1" ht="100" hidden="1" x14ac:dyDescent="0.25">
      <c r="A1000" s="162" t="s">
        <v>471</v>
      </c>
    </row>
  </sheetData>
  <sheetProtection selectLockedCells="1"/>
  <mergeCells count="152">
    <mergeCell ref="J32:L32"/>
    <mergeCell ref="C14:C15"/>
    <mergeCell ref="J17:L17"/>
    <mergeCell ref="H22:I22"/>
    <mergeCell ref="G21:I21"/>
    <mergeCell ref="G20:I20"/>
    <mergeCell ref="L10:P11"/>
    <mergeCell ref="O7:P7"/>
    <mergeCell ref="M38:Q38"/>
    <mergeCell ref="N27:Q27"/>
    <mergeCell ref="K18:L18"/>
    <mergeCell ref="Q10:Q11"/>
    <mergeCell ref="H30:I30"/>
    <mergeCell ref="C30:C31"/>
    <mergeCell ref="I10:K10"/>
    <mergeCell ref="A12:A13"/>
    <mergeCell ref="G5:I5"/>
    <mergeCell ref="D17:D19"/>
    <mergeCell ref="C20:C21"/>
    <mergeCell ref="C17:C19"/>
    <mergeCell ref="J16:L16"/>
    <mergeCell ref="K19:L19"/>
    <mergeCell ref="H14:I14"/>
    <mergeCell ref="G6:I6"/>
    <mergeCell ref="J5:N5"/>
    <mergeCell ref="J6:N6"/>
    <mergeCell ref="I7:K7"/>
    <mergeCell ref="L7:N7"/>
    <mergeCell ref="F33:F35"/>
    <mergeCell ref="C38:C39"/>
    <mergeCell ref="J39:L39"/>
    <mergeCell ref="C36:C37"/>
    <mergeCell ref="F48:F49"/>
    <mergeCell ref="H48:I48"/>
    <mergeCell ref="J33:L33"/>
    <mergeCell ref="K35:L35"/>
    <mergeCell ref="K34:L34"/>
    <mergeCell ref="J45:K45"/>
    <mergeCell ref="L45:Q45"/>
    <mergeCell ref="N42:Q42"/>
    <mergeCell ref="J41:L41"/>
    <mergeCell ref="N43:Q43"/>
    <mergeCell ref="G36:I36"/>
    <mergeCell ref="A1:Q1"/>
    <mergeCell ref="A3:Q3"/>
    <mergeCell ref="A2:Q2"/>
    <mergeCell ref="M24:Q24"/>
    <mergeCell ref="N26:Q26"/>
    <mergeCell ref="M25:Q25"/>
    <mergeCell ref="O5:P5"/>
    <mergeCell ref="O6:P6"/>
    <mergeCell ref="A5:D5"/>
    <mergeCell ref="A6:D6"/>
    <mergeCell ref="B9:B11"/>
    <mergeCell ref="E5:F5"/>
    <mergeCell ref="A20:A21"/>
    <mergeCell ref="B14:B15"/>
    <mergeCell ref="C12:C13"/>
    <mergeCell ref="F17:F19"/>
    <mergeCell ref="F7:H7"/>
    <mergeCell ref="E6:F6"/>
    <mergeCell ref="C9:C11"/>
    <mergeCell ref="F9:F11"/>
    <mergeCell ref="D9:D11"/>
    <mergeCell ref="E9:E11"/>
    <mergeCell ref="I11:K11"/>
    <mergeCell ref="A9:A11"/>
    <mergeCell ref="A28:A29"/>
    <mergeCell ref="B12:B13"/>
    <mergeCell ref="A22:A23"/>
    <mergeCell ref="H15:I15"/>
    <mergeCell ref="H23:I23"/>
    <mergeCell ref="B22:B23"/>
    <mergeCell ref="B28:B29"/>
    <mergeCell ref="G28:I28"/>
    <mergeCell ref="F25:F27"/>
    <mergeCell ref="B17:B19"/>
    <mergeCell ref="C25:C27"/>
    <mergeCell ref="G29:I29"/>
    <mergeCell ref="C22:C23"/>
    <mergeCell ref="G12:I12"/>
    <mergeCell ref="A17:A19"/>
    <mergeCell ref="A14:A15"/>
    <mergeCell ref="B20:B21"/>
    <mergeCell ref="G13:I13"/>
    <mergeCell ref="G52:G53"/>
    <mergeCell ref="G37:I37"/>
    <mergeCell ref="H38:I38"/>
    <mergeCell ref="G50:G51"/>
    <mergeCell ref="H53:I53"/>
    <mergeCell ref="H45:I45"/>
    <mergeCell ref="B53:E53"/>
    <mergeCell ref="A48:A49"/>
    <mergeCell ref="A50:A51"/>
    <mergeCell ref="B50:E50"/>
    <mergeCell ref="A46:A47"/>
    <mergeCell ref="B38:B39"/>
    <mergeCell ref="B52:E52"/>
    <mergeCell ref="A52:A53"/>
    <mergeCell ref="H52:I52"/>
    <mergeCell ref="H50:I50"/>
    <mergeCell ref="H46:I46"/>
    <mergeCell ref="B46:E46"/>
    <mergeCell ref="H49:I49"/>
    <mergeCell ref="H47:I47"/>
    <mergeCell ref="B33:B35"/>
    <mergeCell ref="A25:A27"/>
    <mergeCell ref="D25:D27"/>
    <mergeCell ref="B25:B27"/>
    <mergeCell ref="C28:C29"/>
    <mergeCell ref="A30:A31"/>
    <mergeCell ref="H51:I51"/>
    <mergeCell ref="A33:A35"/>
    <mergeCell ref="C33:C35"/>
    <mergeCell ref="B30:B31"/>
    <mergeCell ref="B36:B37"/>
    <mergeCell ref="A38:A39"/>
    <mergeCell ref="B51:E51"/>
    <mergeCell ref="B48:E48"/>
    <mergeCell ref="B49:E49"/>
    <mergeCell ref="A36:A37"/>
    <mergeCell ref="D33:D35"/>
    <mergeCell ref="H31:I31"/>
    <mergeCell ref="H39:I39"/>
    <mergeCell ref="F46:F47"/>
    <mergeCell ref="G46:G47"/>
    <mergeCell ref="G48:G49"/>
    <mergeCell ref="B47:E47"/>
    <mergeCell ref="B45:E45"/>
    <mergeCell ref="O53:Q53"/>
    <mergeCell ref="L51:N52"/>
    <mergeCell ref="M40:Q40"/>
    <mergeCell ref="L53:N53"/>
    <mergeCell ref="O51:Q52"/>
    <mergeCell ref="L50:Q50"/>
    <mergeCell ref="L47:Q47"/>
    <mergeCell ref="J53:K53"/>
    <mergeCell ref="M41:Q41"/>
    <mergeCell ref="J42:L42"/>
    <mergeCell ref="J51:K51"/>
    <mergeCell ref="J50:K50"/>
    <mergeCell ref="J48:K48"/>
    <mergeCell ref="L49:N49"/>
    <mergeCell ref="L46:Q46"/>
    <mergeCell ref="O49:Q49"/>
    <mergeCell ref="L48:N48"/>
    <mergeCell ref="O48:Q48"/>
    <mergeCell ref="J52:K52"/>
    <mergeCell ref="J46:K46"/>
    <mergeCell ref="J49:K49"/>
    <mergeCell ref="J47:K47"/>
    <mergeCell ref="J40:L40"/>
  </mergeCells>
  <conditionalFormatting sqref="A12:A15 A20:A23 A28:A31 A36:A39">
    <cfRule type="expression" dxfId="39" priority="32" stopIfTrue="1">
      <formula>COUNTIF($B$46:$E$53,$D12)&gt;0</formula>
    </cfRule>
  </conditionalFormatting>
  <conditionalFormatting sqref="B46:E49">
    <cfRule type="expression" dxfId="38" priority="1" stopIfTrue="1">
      <formula>COUNTIF($D$12:$D$39,B46)=0</formula>
    </cfRule>
  </conditionalFormatting>
  <conditionalFormatting sqref="C12:C13">
    <cfRule type="expression" dxfId="37" priority="4">
      <formula>$C12&gt;$C$155</formula>
    </cfRule>
    <cfRule type="expression" dxfId="36" priority="20" stopIfTrue="1">
      <formula>AND(COUNTIF($C$11:$C$38,C12)&gt;1,$C12&lt;&gt;"Х",$C12&lt;&gt;"X")</formula>
    </cfRule>
    <cfRule type="expression" dxfId="35" priority="21" stopIfTrue="1">
      <formula>AND(C12&lt;&gt;0,C12&lt;&gt;1,$C12&lt;&gt;"Х",$C12&lt;&gt;"X")</formula>
    </cfRule>
  </conditionalFormatting>
  <conditionalFormatting sqref="C14:C15 C20:C23 C28:C31 C36:C37">
    <cfRule type="expression" dxfId="34" priority="22" stopIfTrue="1">
      <formula>AND(COUNTIF($C$11:$C$38,C14)&gt;1,$C14&lt;&gt;"X",$C14&lt;&gt;"Х")</formula>
    </cfRule>
    <cfRule type="expression" dxfId="33" priority="23" stopIfTrue="1">
      <formula>AND(C14&lt;&gt;0,C14&lt;3,C14&lt;&gt;"X",C14&lt;&gt;"Х")</formula>
    </cfRule>
  </conditionalFormatting>
  <conditionalFormatting sqref="C16 C24 C32">
    <cfRule type="expression" dxfId="32" priority="27" stopIfTrue="1">
      <formula>COUNTIF($C$12:$C$39,C16)&gt;1</formula>
    </cfRule>
  </conditionalFormatting>
  <conditionalFormatting sqref="C38:C39">
    <cfRule type="expression" dxfId="31" priority="25" stopIfTrue="1">
      <formula>AND(C38&lt;&gt;0,C38&lt;&gt;2,$C38&lt;&gt;"Х",$C38&lt;&gt;"X")</formula>
    </cfRule>
    <cfRule type="expression" dxfId="30" priority="3">
      <formula>$C38&gt;$C$155</formula>
    </cfRule>
    <cfRule type="expression" dxfId="29" priority="24" stopIfTrue="1">
      <formula>AND(COUNTIF($C$11:$C$38,C38)&gt;1,$C38&lt;&gt;"Х",$C38&lt;&gt;"X")</formula>
    </cfRule>
  </conditionalFormatting>
  <conditionalFormatting sqref="C40">
    <cfRule type="expression" dxfId="28" priority="28" stopIfTrue="1">
      <formula>COUNTIF($C$12:$C$53,C40)&gt;1</formula>
    </cfRule>
  </conditionalFormatting>
  <conditionalFormatting sqref="D12:D15 D20:D23 D28:D31 D36:D39">
    <cfRule type="expression" dxfId="27" priority="29" stopIfTrue="1">
      <formula>COUNTIF($B$46:$E$53,D12)&gt;0</formula>
    </cfRule>
  </conditionalFormatting>
  <conditionalFormatting sqref="D16 K18 D24 N26 D32 K34:L34 D40">
    <cfRule type="expression" dxfId="26" priority="26" stopIfTrue="1">
      <formula>COUNTIF($M$41:$P$44,D16)&gt;0</formula>
    </cfRule>
  </conditionalFormatting>
  <conditionalFormatting sqref="E12:E15 E20:E23 E28:E31 E36:E39">
    <cfRule type="expression" dxfId="25" priority="7" stopIfTrue="1">
      <formula>COUNTIF($B$46:$E$53,D12)&gt;0</formula>
    </cfRule>
  </conditionalFormatting>
  <conditionalFormatting sqref="E16 E24 E32">
    <cfRule type="expression" dxfId="24" priority="6" stopIfTrue="1">
      <formula>COUNTIF($M$41:$P$44,D15)&gt;0</formula>
    </cfRule>
  </conditionalFormatting>
  <conditionalFormatting sqref="E40">
    <cfRule type="expression" dxfId="23" priority="5" stopIfTrue="1">
      <formula>COUNTIF($M$41:$P$44,D40)&gt;0</formula>
    </cfRule>
  </conditionalFormatting>
  <conditionalFormatting sqref="F46:F49">
    <cfRule type="expression" dxfId="22" priority="2" stopIfTrue="1">
      <formula>COUNTIF($D$12:$D$39,B46)=0</formula>
    </cfRule>
  </conditionalFormatting>
  <conditionalFormatting sqref="G12 G20 G28 G36">
    <cfRule type="expression" dxfId="21" priority="9" stopIfTrue="1">
      <formula>LEFT($G12,4)="поб."</formula>
    </cfRule>
  </conditionalFormatting>
  <conditionalFormatting sqref="G12:G13 G20:G21 G28:G29 G36:G37">
    <cfRule type="expression" dxfId="20" priority="8" stopIfTrue="1">
      <formula>COUNTIF($B$46:$E$49,G12)&gt;0</formula>
    </cfRule>
  </conditionalFormatting>
  <conditionalFormatting sqref="G13 G21 G29 G37">
    <cfRule type="expression" dxfId="19" priority="11" stopIfTrue="1">
      <formula>LEFT($G12,4)="поб."</formula>
    </cfRule>
  </conditionalFormatting>
  <conditionalFormatting sqref="H15 K19:L19 H23:I23 N27:Q27 H31 K35:L35 H39:I39">
    <cfRule type="expression" dxfId="18" priority="30" stopIfTrue="1">
      <formula>$E$231=1</formula>
    </cfRule>
  </conditionalFormatting>
  <conditionalFormatting sqref="J16:L16 J32:L32">
    <cfRule type="expression" dxfId="17" priority="13" stopIfTrue="1">
      <formula>LEFT($J16,4)="поб."</formula>
    </cfRule>
  </conditionalFormatting>
  <conditionalFormatting sqref="J16:L17 J32:L33">
    <cfRule type="expression" dxfId="16" priority="12" stopIfTrue="1">
      <formula>COUNTIF($B$46:$E$49,J16)&gt;0</formula>
    </cfRule>
  </conditionalFormatting>
  <conditionalFormatting sqref="J17:L17 J33:L33">
    <cfRule type="expression" dxfId="15" priority="15" stopIfTrue="1">
      <formula>LEFT($J16,4)="поб."</formula>
    </cfRule>
  </conditionalFormatting>
  <conditionalFormatting sqref="J39:L39">
    <cfRule type="expression" dxfId="14" priority="34" stopIfTrue="1">
      <formula>LEFT($J$39,3)="пр."</formula>
    </cfRule>
    <cfRule type="expression" dxfId="13" priority="35" stopIfTrue="1">
      <formula>LEFT($J$39,4)="поб."</formula>
    </cfRule>
  </conditionalFormatting>
  <conditionalFormatting sqref="J40:L40 J42:L42">
    <cfRule type="expression" dxfId="12" priority="37" stopIfTrue="1">
      <formula>LEFT($J39,3)="пр."</formula>
    </cfRule>
    <cfRule type="expression" dxfId="11" priority="38" stopIfTrue="1">
      <formula>LEFT($J39,4)="поб."</formula>
    </cfRule>
  </conditionalFormatting>
  <conditionalFormatting sqref="J41:L41">
    <cfRule type="expression" dxfId="10" priority="40" stopIfTrue="1">
      <formula>LEFT($J41,3)="пр."</formula>
    </cfRule>
    <cfRule type="expression" dxfId="9" priority="41" stopIfTrue="1">
      <formula>LEFT($J41,4)="поб."</formula>
    </cfRule>
  </conditionalFormatting>
  <conditionalFormatting sqref="M24:Q24">
    <cfRule type="expression" dxfId="8" priority="17" stopIfTrue="1">
      <formula>LEFT($M24,4)="поб."</formula>
    </cfRule>
  </conditionalFormatting>
  <conditionalFormatting sqref="M24:Q25">
    <cfRule type="expression" dxfId="7" priority="16" stopIfTrue="1">
      <formula>COUNTIF($B$46:$E$49,M24)&gt;0</formula>
    </cfRule>
  </conditionalFormatting>
  <conditionalFormatting sqref="M25:Q25">
    <cfRule type="expression" dxfId="6" priority="19" stopIfTrue="1">
      <formula>LEFT($M24,4)="поб."</formula>
    </cfRule>
  </conditionalFormatting>
  <conditionalFormatting sqref="M38:Q41 J38:L42 N42:Q43 J43:M43">
    <cfRule type="expression" dxfId="5" priority="31" stopIfTrue="1">
      <formula>$C$150</formula>
    </cfRule>
  </conditionalFormatting>
  <conditionalFormatting sqref="M40:Q40">
    <cfRule type="expression" dxfId="4" priority="43" stopIfTrue="1">
      <formula>LEFT($M40,3)="пр."</formula>
    </cfRule>
    <cfRule type="expression" dxfId="3" priority="44" stopIfTrue="1">
      <formula>LEFT($M40,4)="поб."</formula>
    </cfRule>
  </conditionalFormatting>
  <conditionalFormatting sqref="M41:Q41">
    <cfRule type="expression" dxfId="2" priority="46" stopIfTrue="1">
      <formula>LEFT($M40,3)="пр."</formula>
    </cfRule>
    <cfRule type="expression" dxfId="1" priority="47" stopIfTrue="1">
      <formula>LEFT($M40,4)="поб."</formula>
    </cfRule>
  </conditionalFormatting>
  <conditionalFormatting sqref="N43:Q43">
    <cfRule type="expression" dxfId="0" priority="49" stopIfTrue="1">
      <formula>$E$231=1</formula>
    </cfRule>
  </conditionalFormatting>
  <printOptions horizontalCentered="1"/>
  <pageMargins left="0.15748031496062992" right="0.15748031496062992" top="0.47244094488188981" bottom="0.27559055118110237" header="0.15748031496062992" footer="0.19685039370078741"/>
  <pageSetup paperSize="9" scale="79" orientation="portrait" r:id="rId1"/>
  <headerFooter>
    <oddHeader>&amp;L&amp;G&amp;C&amp;"Arial Cyr,полужирный"&amp;12ТУРНИР ПО ВИДУ СПОРТА
"ТЕННИС" (0130002611Я)</oddHeader>
  </headerFooter>
  <drawing r:id="rId2"/>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indexed="49"/>
    <pageSetUpPr fitToPage="1"/>
  </sheetPr>
  <dimension ref="A1:O317"/>
  <sheetViews>
    <sheetView showGridLines="0" zoomScale="115" zoomScaleNormal="115" workbookViewId="0">
      <pane ySplit="10" topLeftCell="A16" activePane="bottomLeft" state="frozen"/>
      <selection activeCell="N32" sqref="N32"/>
      <selection pane="bottomLeft" activeCell="N32" sqref="N32"/>
    </sheetView>
  </sheetViews>
  <sheetFormatPr defaultColWidth="9.1796875" defaultRowHeight="12.5" x14ac:dyDescent="0.25"/>
  <cols>
    <col min="1" max="1" width="7.7265625" style="127" customWidth="1"/>
    <col min="2" max="2" width="12.7265625" style="127" customWidth="1"/>
    <col min="3" max="3" width="24.7265625" style="127" customWidth="1"/>
    <col min="4" max="4" width="16.7265625" style="128" customWidth="1"/>
    <col min="5" max="5" width="12.7265625" style="128" customWidth="1"/>
    <col min="6" max="6" width="15.7265625" style="128" customWidth="1"/>
    <col min="7" max="7" width="18.7265625" style="128" customWidth="1"/>
    <col min="8" max="8" width="10.7265625" style="128" customWidth="1"/>
    <col min="9" max="16384" width="9.1796875" style="127"/>
  </cols>
  <sheetData>
    <row r="1" spans="1:15" ht="27.65" customHeight="1" x14ac:dyDescent="0.25"/>
    <row r="2" spans="1:15" ht="13" x14ac:dyDescent="0.25">
      <c r="A2" s="585" t="s">
        <v>474</v>
      </c>
      <c r="B2" s="585"/>
      <c r="C2" s="585"/>
      <c r="D2" s="585"/>
      <c r="E2" s="585"/>
      <c r="F2" s="585"/>
      <c r="G2" s="585"/>
      <c r="H2" s="585"/>
      <c r="I2" s="152"/>
      <c r="J2" s="152"/>
      <c r="K2" s="152"/>
      <c r="L2" s="152"/>
      <c r="M2" s="152"/>
      <c r="N2" s="152"/>
      <c r="O2" s="152"/>
    </row>
    <row r="3" spans="1:15" s="150" customFormat="1" ht="10" x14ac:dyDescent="0.2">
      <c r="A3" s="588" t="s">
        <v>0</v>
      </c>
      <c r="B3" s="588"/>
      <c r="C3" s="588"/>
      <c r="D3" s="588"/>
      <c r="E3" s="588"/>
      <c r="F3" s="588"/>
      <c r="G3" s="588"/>
      <c r="H3" s="588"/>
      <c r="I3" s="151"/>
      <c r="J3" s="151"/>
      <c r="K3" s="151"/>
      <c r="L3" s="151"/>
      <c r="M3" s="151"/>
      <c r="N3" s="151"/>
      <c r="O3" s="151"/>
    </row>
    <row r="4" spans="1:15" ht="18" customHeight="1" x14ac:dyDescent="0.25">
      <c r="A4" s="589" t="s">
        <v>277</v>
      </c>
      <c r="B4" s="589"/>
      <c r="C4" s="589"/>
      <c r="D4" s="589"/>
      <c r="E4" s="589"/>
      <c r="F4" s="589"/>
      <c r="G4" s="589"/>
      <c r="H4" s="589"/>
    </row>
    <row r="5" spans="1:15" s="12" customFormat="1" ht="4.5" customHeight="1" x14ac:dyDescent="0.25">
      <c r="C5" s="586"/>
      <c r="D5" s="586"/>
      <c r="E5" s="586"/>
      <c r="F5" s="586"/>
      <c r="G5" s="586"/>
    </row>
    <row r="6" spans="1:15" s="148" customFormat="1" ht="11.5" x14ac:dyDescent="0.25">
      <c r="A6" s="587" t="s">
        <v>1</v>
      </c>
      <c r="B6" s="587"/>
      <c r="C6" s="149" t="s">
        <v>2</v>
      </c>
      <c r="D6" s="149" t="s">
        <v>3</v>
      </c>
      <c r="E6" s="587" t="s">
        <v>4</v>
      </c>
      <c r="F6" s="587"/>
      <c r="G6" s="149" t="s">
        <v>5</v>
      </c>
      <c r="H6" s="149" t="s">
        <v>6</v>
      </c>
    </row>
    <row r="7" spans="1:15" s="145" customFormat="1" ht="20.149999999999999" customHeight="1" x14ac:dyDescent="0.25">
      <c r="A7" s="590" t="s">
        <v>7</v>
      </c>
      <c r="B7" s="590"/>
      <c r="C7" s="344">
        <v>45151</v>
      </c>
      <c r="D7" s="147" t="s">
        <v>141</v>
      </c>
      <c r="E7" s="593" t="s">
        <v>249</v>
      </c>
      <c r="F7" s="594"/>
      <c r="G7" s="146" t="s">
        <v>10</v>
      </c>
      <c r="H7" s="146" t="s">
        <v>137</v>
      </c>
    </row>
    <row r="8" spans="1:15" ht="15" customHeight="1" thickBot="1" x14ac:dyDescent="0.3"/>
    <row r="9" spans="1:15" ht="33.75" customHeight="1" x14ac:dyDescent="0.25">
      <c r="A9" s="591" t="s">
        <v>275</v>
      </c>
      <c r="B9" s="578" t="s">
        <v>274</v>
      </c>
      <c r="C9" s="578"/>
      <c r="D9" s="579"/>
      <c r="E9" s="582" t="s">
        <v>273</v>
      </c>
      <c r="F9" s="582" t="s">
        <v>272</v>
      </c>
      <c r="G9" s="582" t="s">
        <v>271</v>
      </c>
      <c r="H9" s="144" t="s">
        <v>270</v>
      </c>
    </row>
    <row r="10" spans="1:15" s="128" customFormat="1" ht="10.5" customHeight="1" thickBot="1" x14ac:dyDescent="0.3">
      <c r="A10" s="592"/>
      <c r="B10" s="580"/>
      <c r="C10" s="580"/>
      <c r="D10" s="581"/>
      <c r="E10" s="583"/>
      <c r="F10" s="583"/>
      <c r="G10" s="583"/>
      <c r="H10" s="143">
        <v>45139</v>
      </c>
    </row>
    <row r="11" spans="1:15" s="35" customFormat="1" ht="15" customHeight="1" x14ac:dyDescent="0.35">
      <c r="A11" s="548">
        <v>1</v>
      </c>
      <c r="B11" s="567" t="s">
        <v>324</v>
      </c>
      <c r="C11" s="568"/>
      <c r="D11" s="569"/>
      <c r="E11" s="141">
        <v>2557</v>
      </c>
      <c r="F11" s="142">
        <v>39707</v>
      </c>
      <c r="G11" s="141" t="s">
        <v>29</v>
      </c>
      <c r="H11" s="570">
        <v>1208</v>
      </c>
    </row>
    <row r="12" spans="1:15" s="35" customFormat="1" ht="15" customHeight="1" thickBot="1" x14ac:dyDescent="0.4">
      <c r="A12" s="549"/>
      <c r="B12" s="572" t="s">
        <v>395</v>
      </c>
      <c r="C12" s="573"/>
      <c r="D12" s="574"/>
      <c r="E12" s="139">
        <v>2733</v>
      </c>
      <c r="F12" s="140">
        <v>39847</v>
      </c>
      <c r="G12" s="139" t="s">
        <v>29</v>
      </c>
      <c r="H12" s="571"/>
    </row>
    <row r="13" spans="1:15" s="35" customFormat="1" ht="15" customHeight="1" x14ac:dyDescent="0.35">
      <c r="A13" s="548">
        <v>2</v>
      </c>
      <c r="B13" s="567" t="s">
        <v>402</v>
      </c>
      <c r="C13" s="568"/>
      <c r="D13" s="569"/>
      <c r="E13" s="141">
        <v>2977</v>
      </c>
      <c r="F13" s="142">
        <v>40735</v>
      </c>
      <c r="G13" s="141" t="s">
        <v>82</v>
      </c>
      <c r="H13" s="570">
        <v>951</v>
      </c>
    </row>
    <row r="14" spans="1:15" s="35" customFormat="1" ht="15" customHeight="1" thickBot="1" x14ac:dyDescent="0.4">
      <c r="A14" s="549"/>
      <c r="B14" s="572" t="s">
        <v>396</v>
      </c>
      <c r="C14" s="573"/>
      <c r="D14" s="574"/>
      <c r="E14" s="139">
        <v>2678</v>
      </c>
      <c r="F14" s="140">
        <v>40570</v>
      </c>
      <c r="G14" s="139" t="s">
        <v>29</v>
      </c>
      <c r="H14" s="571"/>
    </row>
    <row r="15" spans="1:15" s="35" customFormat="1" ht="15" customHeight="1" x14ac:dyDescent="0.35">
      <c r="A15" s="548">
        <v>3</v>
      </c>
      <c r="B15" s="567" t="s">
        <v>401</v>
      </c>
      <c r="C15" s="568"/>
      <c r="D15" s="569"/>
      <c r="E15" s="141">
        <v>2795</v>
      </c>
      <c r="F15" s="142">
        <v>40795</v>
      </c>
      <c r="G15" s="141" t="s">
        <v>82</v>
      </c>
      <c r="H15" s="570">
        <v>651</v>
      </c>
    </row>
    <row r="16" spans="1:15" s="35" customFormat="1" ht="15" customHeight="1" thickBot="1" x14ac:dyDescent="0.4">
      <c r="A16" s="549"/>
      <c r="B16" s="572" t="s">
        <v>393</v>
      </c>
      <c r="C16" s="573"/>
      <c r="D16" s="574"/>
      <c r="E16" s="139">
        <v>3022</v>
      </c>
      <c r="F16" s="140">
        <v>40464</v>
      </c>
      <c r="G16" s="139" t="s">
        <v>29</v>
      </c>
      <c r="H16" s="571"/>
    </row>
    <row r="17" spans="1:8" s="35" customFormat="1" ht="15" customHeight="1" x14ac:dyDescent="0.35">
      <c r="A17" s="548">
        <v>4</v>
      </c>
      <c r="B17" s="567" t="s">
        <v>320</v>
      </c>
      <c r="C17" s="568"/>
      <c r="D17" s="569"/>
      <c r="E17" s="141">
        <v>2753</v>
      </c>
      <c r="F17" s="142">
        <v>39638</v>
      </c>
      <c r="G17" s="141" t="s">
        <v>29</v>
      </c>
      <c r="H17" s="570">
        <v>595</v>
      </c>
    </row>
    <row r="18" spans="1:8" s="35" customFormat="1" ht="15" customHeight="1" thickBot="1" x14ac:dyDescent="0.4">
      <c r="A18" s="549"/>
      <c r="B18" s="572" t="s">
        <v>392</v>
      </c>
      <c r="C18" s="573"/>
      <c r="D18" s="574"/>
      <c r="E18" s="139">
        <v>2859</v>
      </c>
      <c r="F18" s="140">
        <v>40470</v>
      </c>
      <c r="G18" s="139" t="s">
        <v>82</v>
      </c>
      <c r="H18" s="571"/>
    </row>
    <row r="19" spans="1:8" s="35" customFormat="1" ht="15" customHeight="1" x14ac:dyDescent="0.35">
      <c r="A19" s="548">
        <v>5</v>
      </c>
      <c r="B19" s="567" t="s">
        <v>377</v>
      </c>
      <c r="C19" s="568"/>
      <c r="D19" s="569"/>
      <c r="E19" s="141">
        <v>2935</v>
      </c>
      <c r="F19" s="142">
        <v>39859</v>
      </c>
      <c r="G19" s="141" t="s">
        <v>29</v>
      </c>
      <c r="H19" s="570">
        <v>447</v>
      </c>
    </row>
    <row r="20" spans="1:8" s="35" customFormat="1" ht="15" customHeight="1" thickBot="1" x14ac:dyDescent="0.4">
      <c r="A20" s="549"/>
      <c r="B20" s="584" t="s">
        <v>263</v>
      </c>
      <c r="C20" s="573"/>
      <c r="D20" s="574"/>
      <c r="E20" s="139">
        <v>3246</v>
      </c>
      <c r="F20" s="140">
        <v>39505</v>
      </c>
      <c r="G20" s="139" t="s">
        <v>29</v>
      </c>
      <c r="H20" s="571"/>
    </row>
    <row r="21" spans="1:8" s="35" customFormat="1" ht="15" customHeight="1" x14ac:dyDescent="0.35">
      <c r="A21" s="548">
        <v>6</v>
      </c>
      <c r="B21" s="567" t="s">
        <v>321</v>
      </c>
      <c r="C21" s="568"/>
      <c r="D21" s="569"/>
      <c r="E21" s="141">
        <v>2976</v>
      </c>
      <c r="F21" s="142">
        <v>39730</v>
      </c>
      <c r="G21" s="141" t="s">
        <v>82</v>
      </c>
      <c r="H21" s="570">
        <v>390</v>
      </c>
    </row>
    <row r="22" spans="1:8" s="35" customFormat="1" ht="15" customHeight="1" thickBot="1" x14ac:dyDescent="0.4">
      <c r="A22" s="549"/>
      <c r="B22" s="572" t="s">
        <v>391</v>
      </c>
      <c r="C22" s="573"/>
      <c r="D22" s="574"/>
      <c r="E22" s="139">
        <v>3217</v>
      </c>
      <c r="F22" s="140">
        <v>39588</v>
      </c>
      <c r="G22" s="139" t="s">
        <v>82</v>
      </c>
      <c r="H22" s="571"/>
    </row>
    <row r="23" spans="1:8" s="35" customFormat="1" ht="15" customHeight="1" x14ac:dyDescent="0.35">
      <c r="A23" s="548">
        <v>7</v>
      </c>
      <c r="B23" s="567" t="s">
        <v>400</v>
      </c>
      <c r="C23" s="568"/>
      <c r="D23" s="569"/>
      <c r="E23" s="141">
        <v>2934</v>
      </c>
      <c r="F23" s="142">
        <v>40168</v>
      </c>
      <c r="G23" s="141" t="s">
        <v>29</v>
      </c>
      <c r="H23" s="570">
        <v>382</v>
      </c>
    </row>
    <row r="24" spans="1:8" s="35" customFormat="1" ht="15" customHeight="1" thickBot="1" x14ac:dyDescent="0.4">
      <c r="A24" s="549"/>
      <c r="B24" s="572" t="s">
        <v>262</v>
      </c>
      <c r="C24" s="573"/>
      <c r="D24" s="574"/>
      <c r="E24" s="139">
        <v>3243</v>
      </c>
      <c r="F24" s="140">
        <v>39683</v>
      </c>
      <c r="G24" s="139" t="s">
        <v>29</v>
      </c>
      <c r="H24" s="571"/>
    </row>
    <row r="25" spans="1:8" s="138" customFormat="1" ht="10.5" hidden="1" customHeight="1" x14ac:dyDescent="0.25">
      <c r="A25" s="548">
        <v>8</v>
      </c>
      <c r="B25" s="550"/>
      <c r="C25" s="551"/>
      <c r="D25" s="552"/>
      <c r="E25" s="131"/>
      <c r="F25" s="132"/>
      <c r="G25" s="131"/>
      <c r="H25" s="543"/>
    </row>
    <row r="26" spans="1:8" s="138" customFormat="1" ht="10.5" hidden="1" customHeight="1" thickBot="1" x14ac:dyDescent="0.3">
      <c r="A26" s="549"/>
      <c r="B26" s="545"/>
      <c r="C26" s="546"/>
      <c r="D26" s="547"/>
      <c r="E26" s="129"/>
      <c r="F26" s="130"/>
      <c r="G26" s="129"/>
      <c r="H26" s="544"/>
    </row>
    <row r="27" spans="1:8" s="138" customFormat="1" ht="10.5" hidden="1" customHeight="1" x14ac:dyDescent="0.25">
      <c r="A27" s="548">
        <v>9</v>
      </c>
      <c r="B27" s="550"/>
      <c r="C27" s="551"/>
      <c r="D27" s="552"/>
      <c r="E27" s="131"/>
      <c r="F27" s="132"/>
      <c r="G27" s="131"/>
      <c r="H27" s="543"/>
    </row>
    <row r="28" spans="1:8" s="138" customFormat="1" ht="10.5" hidden="1" customHeight="1" thickBot="1" x14ac:dyDescent="0.3">
      <c r="A28" s="549"/>
      <c r="B28" s="545"/>
      <c r="C28" s="546"/>
      <c r="D28" s="547"/>
      <c r="E28" s="129"/>
      <c r="F28" s="130"/>
      <c r="G28" s="129"/>
      <c r="H28" s="544"/>
    </row>
    <row r="29" spans="1:8" s="138" customFormat="1" ht="10.5" hidden="1" customHeight="1" x14ac:dyDescent="0.25">
      <c r="A29" s="548">
        <v>10</v>
      </c>
      <c r="B29" s="550"/>
      <c r="C29" s="551"/>
      <c r="D29" s="552"/>
      <c r="E29" s="131"/>
      <c r="F29" s="132"/>
      <c r="G29" s="131"/>
      <c r="H29" s="543"/>
    </row>
    <row r="30" spans="1:8" s="138" customFormat="1" ht="10.5" hidden="1" customHeight="1" thickBot="1" x14ac:dyDescent="0.3">
      <c r="A30" s="549"/>
      <c r="B30" s="545"/>
      <c r="C30" s="546"/>
      <c r="D30" s="547"/>
      <c r="E30" s="129"/>
      <c r="F30" s="130"/>
      <c r="G30" s="129"/>
      <c r="H30" s="544"/>
    </row>
    <row r="31" spans="1:8" s="138" customFormat="1" ht="10.5" hidden="1" customHeight="1" x14ac:dyDescent="0.25">
      <c r="A31" s="548">
        <v>11</v>
      </c>
      <c r="B31" s="550"/>
      <c r="C31" s="551"/>
      <c r="D31" s="552"/>
      <c r="E31" s="131"/>
      <c r="F31" s="132"/>
      <c r="G31" s="131"/>
      <c r="H31" s="543"/>
    </row>
    <row r="32" spans="1:8" s="138" customFormat="1" ht="10.5" hidden="1" customHeight="1" thickBot="1" x14ac:dyDescent="0.3">
      <c r="A32" s="549"/>
      <c r="B32" s="545"/>
      <c r="C32" s="546"/>
      <c r="D32" s="547"/>
      <c r="E32" s="129"/>
      <c r="F32" s="130"/>
      <c r="G32" s="129"/>
      <c r="H32" s="544"/>
    </row>
    <row r="33" spans="1:8" s="138" customFormat="1" ht="10.5" hidden="1" customHeight="1" x14ac:dyDescent="0.25">
      <c r="A33" s="548">
        <v>12</v>
      </c>
      <c r="B33" s="550"/>
      <c r="C33" s="551"/>
      <c r="D33" s="552"/>
      <c r="E33" s="131"/>
      <c r="F33" s="132"/>
      <c r="G33" s="131"/>
      <c r="H33" s="543"/>
    </row>
    <row r="34" spans="1:8" s="138" customFormat="1" ht="10.5" hidden="1" customHeight="1" thickBot="1" x14ac:dyDescent="0.3">
      <c r="A34" s="549"/>
      <c r="B34" s="545"/>
      <c r="C34" s="546"/>
      <c r="D34" s="547"/>
      <c r="E34" s="129"/>
      <c r="F34" s="130"/>
      <c r="G34" s="129"/>
      <c r="H34" s="544"/>
    </row>
    <row r="35" spans="1:8" s="138" customFormat="1" ht="10.5" hidden="1" customHeight="1" x14ac:dyDescent="0.25">
      <c r="A35" s="548">
        <v>13</v>
      </c>
      <c r="B35" s="550"/>
      <c r="C35" s="551"/>
      <c r="D35" s="552"/>
      <c r="E35" s="131"/>
      <c r="F35" s="132"/>
      <c r="G35" s="131"/>
      <c r="H35" s="543"/>
    </row>
    <row r="36" spans="1:8" s="138" customFormat="1" ht="10.5" hidden="1" customHeight="1" thickBot="1" x14ac:dyDescent="0.3">
      <c r="A36" s="549"/>
      <c r="B36" s="545"/>
      <c r="C36" s="546"/>
      <c r="D36" s="547"/>
      <c r="E36" s="129"/>
      <c r="F36" s="130"/>
      <c r="G36" s="129"/>
      <c r="H36" s="544"/>
    </row>
    <row r="37" spans="1:8" s="138" customFormat="1" ht="10.5" hidden="1" customHeight="1" x14ac:dyDescent="0.25">
      <c r="A37" s="548">
        <v>14</v>
      </c>
      <c r="B37" s="550"/>
      <c r="C37" s="551"/>
      <c r="D37" s="552"/>
      <c r="E37" s="131"/>
      <c r="F37" s="132"/>
      <c r="G37" s="131"/>
      <c r="H37" s="543"/>
    </row>
    <row r="38" spans="1:8" s="138" customFormat="1" ht="10.5" hidden="1" customHeight="1" thickBot="1" x14ac:dyDescent="0.3">
      <c r="A38" s="549"/>
      <c r="B38" s="545"/>
      <c r="C38" s="546"/>
      <c r="D38" s="547"/>
      <c r="E38" s="129"/>
      <c r="F38" s="130"/>
      <c r="G38" s="129"/>
      <c r="H38" s="544"/>
    </row>
    <row r="39" spans="1:8" s="138" customFormat="1" ht="10.5" hidden="1" customHeight="1" x14ac:dyDescent="0.25">
      <c r="A39" s="548">
        <v>15</v>
      </c>
      <c r="B39" s="550"/>
      <c r="C39" s="551"/>
      <c r="D39" s="552"/>
      <c r="E39" s="131"/>
      <c r="F39" s="132"/>
      <c r="G39" s="131"/>
      <c r="H39" s="543"/>
    </row>
    <row r="40" spans="1:8" s="138" customFormat="1" ht="10.5" hidden="1" customHeight="1" thickBot="1" x14ac:dyDescent="0.3">
      <c r="A40" s="549"/>
      <c r="B40" s="545"/>
      <c r="C40" s="546"/>
      <c r="D40" s="547"/>
      <c r="E40" s="129"/>
      <c r="F40" s="130"/>
      <c r="G40" s="129"/>
      <c r="H40" s="544"/>
    </row>
    <row r="41" spans="1:8" s="138" customFormat="1" ht="10.5" hidden="1" customHeight="1" x14ac:dyDescent="0.25">
      <c r="A41" s="548">
        <v>16</v>
      </c>
      <c r="B41" s="550"/>
      <c r="C41" s="551"/>
      <c r="D41" s="552"/>
      <c r="E41" s="131"/>
      <c r="F41" s="132"/>
      <c r="G41" s="131"/>
      <c r="H41" s="543"/>
    </row>
    <row r="42" spans="1:8" s="138" customFormat="1" ht="10.5" hidden="1" customHeight="1" thickBot="1" x14ac:dyDescent="0.3">
      <c r="A42" s="549"/>
      <c r="B42" s="545"/>
      <c r="C42" s="546"/>
      <c r="D42" s="547"/>
      <c r="E42" s="129"/>
      <c r="F42" s="130"/>
      <c r="G42" s="129"/>
      <c r="H42" s="544"/>
    </row>
    <row r="43" spans="1:8" s="138" customFormat="1" ht="10.5" hidden="1" customHeight="1" x14ac:dyDescent="0.25">
      <c r="A43" s="548">
        <v>17</v>
      </c>
      <c r="B43" s="550"/>
      <c r="C43" s="551"/>
      <c r="D43" s="552"/>
      <c r="E43" s="131"/>
      <c r="F43" s="132"/>
      <c r="G43" s="131"/>
      <c r="H43" s="543"/>
    </row>
    <row r="44" spans="1:8" s="138" customFormat="1" ht="10.5" hidden="1" customHeight="1" thickBot="1" x14ac:dyDescent="0.3">
      <c r="A44" s="549"/>
      <c r="B44" s="545"/>
      <c r="C44" s="546"/>
      <c r="D44" s="547"/>
      <c r="E44" s="129"/>
      <c r="F44" s="130"/>
      <c r="G44" s="129"/>
      <c r="H44" s="544"/>
    </row>
    <row r="45" spans="1:8" s="138" customFormat="1" ht="10.5" hidden="1" customHeight="1" x14ac:dyDescent="0.25">
      <c r="A45" s="548">
        <v>18</v>
      </c>
      <c r="B45" s="550"/>
      <c r="C45" s="551"/>
      <c r="D45" s="552"/>
      <c r="E45" s="131"/>
      <c r="F45" s="132"/>
      <c r="G45" s="131"/>
      <c r="H45" s="543"/>
    </row>
    <row r="46" spans="1:8" s="138" customFormat="1" ht="10.5" hidden="1" customHeight="1" thickBot="1" x14ac:dyDescent="0.3">
      <c r="A46" s="549"/>
      <c r="B46" s="545"/>
      <c r="C46" s="546"/>
      <c r="D46" s="547"/>
      <c r="E46" s="129"/>
      <c r="F46" s="130"/>
      <c r="G46" s="129"/>
      <c r="H46" s="544"/>
    </row>
    <row r="47" spans="1:8" s="138" customFormat="1" ht="10.5" hidden="1" customHeight="1" x14ac:dyDescent="0.25">
      <c r="A47" s="548">
        <v>19</v>
      </c>
      <c r="B47" s="550"/>
      <c r="C47" s="551"/>
      <c r="D47" s="552"/>
      <c r="E47" s="131"/>
      <c r="F47" s="132"/>
      <c r="G47" s="131"/>
      <c r="H47" s="543"/>
    </row>
    <row r="48" spans="1:8" s="138" customFormat="1" ht="10.5" hidden="1" customHeight="1" thickBot="1" x14ac:dyDescent="0.3">
      <c r="A48" s="549"/>
      <c r="B48" s="545"/>
      <c r="C48" s="546"/>
      <c r="D48" s="547"/>
      <c r="E48" s="129"/>
      <c r="F48" s="130"/>
      <c r="G48" s="129"/>
      <c r="H48" s="544"/>
    </row>
    <row r="49" spans="1:8" s="138" customFormat="1" ht="10.5" hidden="1" customHeight="1" x14ac:dyDescent="0.25">
      <c r="A49" s="548">
        <v>20</v>
      </c>
      <c r="B49" s="550"/>
      <c r="C49" s="551"/>
      <c r="D49" s="552"/>
      <c r="E49" s="131"/>
      <c r="F49" s="132"/>
      <c r="G49" s="131"/>
      <c r="H49" s="543"/>
    </row>
    <row r="50" spans="1:8" s="138" customFormat="1" ht="10.5" hidden="1" customHeight="1" thickBot="1" x14ac:dyDescent="0.3">
      <c r="A50" s="549"/>
      <c r="B50" s="545"/>
      <c r="C50" s="546"/>
      <c r="D50" s="547"/>
      <c r="E50" s="129"/>
      <c r="F50" s="130"/>
      <c r="G50" s="129"/>
      <c r="H50" s="544"/>
    </row>
    <row r="51" spans="1:8" s="138" customFormat="1" ht="10.5" hidden="1" customHeight="1" x14ac:dyDescent="0.25">
      <c r="A51" s="548">
        <v>21</v>
      </c>
      <c r="B51" s="550"/>
      <c r="C51" s="551"/>
      <c r="D51" s="552"/>
      <c r="E51" s="131"/>
      <c r="F51" s="132"/>
      <c r="G51" s="131"/>
      <c r="H51" s="543"/>
    </row>
    <row r="52" spans="1:8" s="138" customFormat="1" ht="10.5" hidden="1" customHeight="1" thickBot="1" x14ac:dyDescent="0.3">
      <c r="A52" s="549"/>
      <c r="B52" s="545"/>
      <c r="C52" s="546"/>
      <c r="D52" s="547"/>
      <c r="E52" s="129"/>
      <c r="F52" s="130"/>
      <c r="G52" s="129"/>
      <c r="H52" s="544"/>
    </row>
    <row r="53" spans="1:8" s="138" customFormat="1" ht="10.5" hidden="1" customHeight="1" x14ac:dyDescent="0.25">
      <c r="A53" s="548">
        <v>22</v>
      </c>
      <c r="B53" s="550"/>
      <c r="C53" s="551"/>
      <c r="D53" s="552"/>
      <c r="E53" s="131"/>
      <c r="F53" s="132"/>
      <c r="G53" s="131"/>
      <c r="H53" s="543"/>
    </row>
    <row r="54" spans="1:8" s="138" customFormat="1" ht="10.5" hidden="1" customHeight="1" thickBot="1" x14ac:dyDescent="0.3">
      <c r="A54" s="549"/>
      <c r="B54" s="545"/>
      <c r="C54" s="546"/>
      <c r="D54" s="547"/>
      <c r="E54" s="129"/>
      <c r="F54" s="130"/>
      <c r="G54" s="129"/>
      <c r="H54" s="544"/>
    </row>
    <row r="55" spans="1:8" s="138" customFormat="1" ht="10.5" hidden="1" customHeight="1" x14ac:dyDescent="0.25">
      <c r="A55" s="548">
        <v>23</v>
      </c>
      <c r="B55" s="550"/>
      <c r="C55" s="551"/>
      <c r="D55" s="552"/>
      <c r="E55" s="131"/>
      <c r="F55" s="132"/>
      <c r="G55" s="131"/>
      <c r="H55" s="543"/>
    </row>
    <row r="56" spans="1:8" s="138" customFormat="1" ht="10.5" hidden="1" customHeight="1" thickBot="1" x14ac:dyDescent="0.3">
      <c r="A56" s="549"/>
      <c r="B56" s="545"/>
      <c r="C56" s="546"/>
      <c r="D56" s="547"/>
      <c r="E56" s="129"/>
      <c r="F56" s="130"/>
      <c r="G56" s="129"/>
      <c r="H56" s="544"/>
    </row>
    <row r="57" spans="1:8" s="138" customFormat="1" ht="10.5" hidden="1" customHeight="1" x14ac:dyDescent="0.25">
      <c r="A57" s="548">
        <v>24</v>
      </c>
      <c r="B57" s="550"/>
      <c r="C57" s="551"/>
      <c r="D57" s="552"/>
      <c r="E57" s="131"/>
      <c r="F57" s="132"/>
      <c r="G57" s="131"/>
      <c r="H57" s="543"/>
    </row>
    <row r="58" spans="1:8" s="138" customFormat="1" ht="10.5" hidden="1" customHeight="1" thickBot="1" x14ac:dyDescent="0.3">
      <c r="A58" s="549"/>
      <c r="B58" s="545"/>
      <c r="C58" s="546"/>
      <c r="D58" s="547"/>
      <c r="E58" s="129"/>
      <c r="F58" s="130"/>
      <c r="G58" s="129"/>
      <c r="H58" s="544"/>
    </row>
    <row r="59" spans="1:8" s="138" customFormat="1" ht="10.5" hidden="1" customHeight="1" x14ac:dyDescent="0.25">
      <c r="A59" s="548">
        <v>25</v>
      </c>
      <c r="B59" s="559"/>
      <c r="C59" s="559"/>
      <c r="D59" s="560"/>
      <c r="E59" s="131"/>
      <c r="F59" s="131"/>
      <c r="G59" s="131"/>
      <c r="H59" s="543"/>
    </row>
    <row r="60" spans="1:8" s="138" customFormat="1" ht="10.5" hidden="1" customHeight="1" thickBot="1" x14ac:dyDescent="0.3">
      <c r="A60" s="549"/>
      <c r="B60" s="556"/>
      <c r="C60" s="556"/>
      <c r="D60" s="557"/>
      <c r="E60" s="129"/>
      <c r="F60" s="129"/>
      <c r="G60" s="129"/>
      <c r="H60" s="544"/>
    </row>
    <row r="61" spans="1:8" s="138" customFormat="1" ht="10.5" hidden="1" customHeight="1" x14ac:dyDescent="0.25">
      <c r="A61" s="548">
        <v>26</v>
      </c>
      <c r="B61" s="559"/>
      <c r="C61" s="559"/>
      <c r="D61" s="560"/>
      <c r="E61" s="131"/>
      <c r="F61" s="131"/>
      <c r="G61" s="131"/>
      <c r="H61" s="543"/>
    </row>
    <row r="62" spans="1:8" s="138" customFormat="1" ht="10.5" hidden="1" customHeight="1" thickBot="1" x14ac:dyDescent="0.3">
      <c r="A62" s="549"/>
      <c r="B62" s="556"/>
      <c r="C62" s="556"/>
      <c r="D62" s="557"/>
      <c r="E62" s="129"/>
      <c r="F62" s="129"/>
      <c r="G62" s="129"/>
      <c r="H62" s="544"/>
    </row>
    <row r="63" spans="1:8" s="138" customFormat="1" ht="10.5" hidden="1" customHeight="1" x14ac:dyDescent="0.25">
      <c r="A63" s="548">
        <v>27</v>
      </c>
      <c r="B63" s="559"/>
      <c r="C63" s="559"/>
      <c r="D63" s="560"/>
      <c r="E63" s="131"/>
      <c r="F63" s="131"/>
      <c r="G63" s="131"/>
      <c r="H63" s="543"/>
    </row>
    <row r="64" spans="1:8" s="138" customFormat="1" ht="10.5" hidden="1" customHeight="1" thickBot="1" x14ac:dyDescent="0.3">
      <c r="A64" s="549"/>
      <c r="B64" s="556"/>
      <c r="C64" s="556"/>
      <c r="D64" s="557"/>
      <c r="E64" s="129"/>
      <c r="F64" s="129"/>
      <c r="G64" s="129"/>
      <c r="H64" s="544"/>
    </row>
    <row r="65" spans="1:8" s="138" customFormat="1" ht="10.5" hidden="1" customHeight="1" x14ac:dyDescent="0.25">
      <c r="A65" s="548">
        <v>28</v>
      </c>
      <c r="B65" s="559"/>
      <c r="C65" s="559"/>
      <c r="D65" s="560"/>
      <c r="E65" s="131"/>
      <c r="F65" s="131"/>
      <c r="G65" s="131"/>
      <c r="H65" s="543"/>
    </row>
    <row r="66" spans="1:8" s="138" customFormat="1" ht="10.5" hidden="1" customHeight="1" thickBot="1" x14ac:dyDescent="0.3">
      <c r="A66" s="549"/>
      <c r="B66" s="556"/>
      <c r="C66" s="556"/>
      <c r="D66" s="557"/>
      <c r="E66" s="129"/>
      <c r="F66" s="129"/>
      <c r="G66" s="129"/>
      <c r="H66" s="544"/>
    </row>
    <row r="67" spans="1:8" s="138" customFormat="1" ht="10.5" hidden="1" customHeight="1" x14ac:dyDescent="0.25">
      <c r="A67" s="548">
        <v>29</v>
      </c>
      <c r="B67" s="559"/>
      <c r="C67" s="559"/>
      <c r="D67" s="560"/>
      <c r="E67" s="131"/>
      <c r="F67" s="131"/>
      <c r="G67" s="131"/>
      <c r="H67" s="543"/>
    </row>
    <row r="68" spans="1:8" s="138" customFormat="1" ht="10.5" hidden="1" customHeight="1" thickBot="1" x14ac:dyDescent="0.3">
      <c r="A68" s="549"/>
      <c r="B68" s="556"/>
      <c r="C68" s="556"/>
      <c r="D68" s="557"/>
      <c r="E68" s="129"/>
      <c r="F68" s="129"/>
      <c r="G68" s="129"/>
      <c r="H68" s="544"/>
    </row>
    <row r="69" spans="1:8" s="138" customFormat="1" ht="10.5" hidden="1" customHeight="1" x14ac:dyDescent="0.25">
      <c r="A69" s="548">
        <v>30</v>
      </c>
      <c r="B69" s="559"/>
      <c r="C69" s="559"/>
      <c r="D69" s="560"/>
      <c r="E69" s="131"/>
      <c r="F69" s="131"/>
      <c r="G69" s="131"/>
      <c r="H69" s="543"/>
    </row>
    <row r="70" spans="1:8" s="138" customFormat="1" ht="10.5" hidden="1" customHeight="1" thickBot="1" x14ac:dyDescent="0.3">
      <c r="A70" s="549"/>
      <c r="B70" s="556"/>
      <c r="C70" s="556"/>
      <c r="D70" s="557"/>
      <c r="E70" s="129"/>
      <c r="F70" s="129"/>
      <c r="G70" s="129"/>
      <c r="H70" s="544"/>
    </row>
    <row r="71" spans="1:8" s="138" customFormat="1" ht="10.5" hidden="1" customHeight="1" x14ac:dyDescent="0.25">
      <c r="A71" s="548">
        <v>31</v>
      </c>
      <c r="B71" s="559"/>
      <c r="C71" s="559"/>
      <c r="D71" s="560"/>
      <c r="E71" s="131"/>
      <c r="F71" s="131"/>
      <c r="G71" s="131"/>
      <c r="H71" s="543"/>
    </row>
    <row r="72" spans="1:8" s="138" customFormat="1" ht="10.5" hidden="1" customHeight="1" thickBot="1" x14ac:dyDescent="0.3">
      <c r="A72" s="549"/>
      <c r="B72" s="556"/>
      <c r="C72" s="556"/>
      <c r="D72" s="557"/>
      <c r="E72" s="129"/>
      <c r="F72" s="129"/>
      <c r="G72" s="129"/>
      <c r="H72" s="544"/>
    </row>
    <row r="73" spans="1:8" s="138" customFormat="1" ht="10.5" hidden="1" customHeight="1" x14ac:dyDescent="0.25">
      <c r="A73" s="548">
        <v>32</v>
      </c>
      <c r="B73" s="559"/>
      <c r="C73" s="559"/>
      <c r="D73" s="560"/>
      <c r="E73" s="131"/>
      <c r="F73" s="131"/>
      <c r="G73" s="131"/>
      <c r="H73" s="543"/>
    </row>
    <row r="74" spans="1:8" s="138" customFormat="1" ht="10.5" hidden="1" customHeight="1" thickBot="1" x14ac:dyDescent="0.3">
      <c r="A74" s="549"/>
      <c r="B74" s="556"/>
      <c r="C74" s="556"/>
      <c r="D74" s="557"/>
      <c r="E74" s="129"/>
      <c r="F74" s="129"/>
      <c r="G74" s="129"/>
      <c r="H74" s="544"/>
    </row>
    <row r="75" spans="1:8" s="138" customFormat="1" ht="10.5" hidden="1" customHeight="1" x14ac:dyDescent="0.25">
      <c r="A75" s="548">
        <v>33</v>
      </c>
      <c r="B75" s="559"/>
      <c r="C75" s="559"/>
      <c r="D75" s="560"/>
      <c r="E75" s="131"/>
      <c r="F75" s="131"/>
      <c r="G75" s="131"/>
      <c r="H75" s="543"/>
    </row>
    <row r="76" spans="1:8" s="138" customFormat="1" ht="10.5" hidden="1" customHeight="1" thickBot="1" x14ac:dyDescent="0.3">
      <c r="A76" s="549"/>
      <c r="B76" s="556"/>
      <c r="C76" s="556"/>
      <c r="D76" s="557"/>
      <c r="E76" s="129"/>
      <c r="F76" s="129"/>
      <c r="G76" s="129"/>
      <c r="H76" s="544"/>
    </row>
    <row r="77" spans="1:8" s="138" customFormat="1" ht="10.5" hidden="1" customHeight="1" x14ac:dyDescent="0.25">
      <c r="A77" s="548">
        <v>34</v>
      </c>
      <c r="B77" s="559"/>
      <c r="C77" s="559"/>
      <c r="D77" s="560"/>
      <c r="E77" s="131"/>
      <c r="F77" s="131"/>
      <c r="G77" s="131"/>
      <c r="H77" s="543"/>
    </row>
    <row r="78" spans="1:8" s="138" customFormat="1" ht="10.5" hidden="1" customHeight="1" thickBot="1" x14ac:dyDescent="0.3">
      <c r="A78" s="549"/>
      <c r="B78" s="556"/>
      <c r="C78" s="556"/>
      <c r="D78" s="557"/>
      <c r="E78" s="129"/>
      <c r="F78" s="129"/>
      <c r="G78" s="129"/>
      <c r="H78" s="544"/>
    </row>
    <row r="79" spans="1:8" s="138" customFormat="1" ht="10.5" hidden="1" customHeight="1" x14ac:dyDescent="0.25">
      <c r="A79" s="548">
        <v>35</v>
      </c>
      <c r="B79" s="559"/>
      <c r="C79" s="559"/>
      <c r="D79" s="560"/>
      <c r="E79" s="131"/>
      <c r="F79" s="131"/>
      <c r="G79" s="131"/>
      <c r="H79" s="543"/>
    </row>
    <row r="80" spans="1:8" s="138" customFormat="1" ht="10.5" hidden="1" customHeight="1" thickBot="1" x14ac:dyDescent="0.3">
      <c r="A80" s="549"/>
      <c r="B80" s="556"/>
      <c r="C80" s="556"/>
      <c r="D80" s="557"/>
      <c r="E80" s="129"/>
      <c r="F80" s="129"/>
      <c r="G80" s="129"/>
      <c r="H80" s="544"/>
    </row>
    <row r="81" spans="1:11" s="138" customFormat="1" ht="10.5" hidden="1" customHeight="1" x14ac:dyDescent="0.25">
      <c r="A81" s="548">
        <v>36</v>
      </c>
      <c r="B81" s="559"/>
      <c r="C81" s="559"/>
      <c r="D81" s="560"/>
      <c r="E81" s="131"/>
      <c r="F81" s="131"/>
      <c r="G81" s="131"/>
      <c r="H81" s="543"/>
    </row>
    <row r="82" spans="1:11" s="138" customFormat="1" ht="10.5" hidden="1" customHeight="1" thickBot="1" x14ac:dyDescent="0.3">
      <c r="A82" s="549"/>
      <c r="B82" s="556"/>
      <c r="C82" s="556"/>
      <c r="D82" s="557"/>
      <c r="E82" s="129"/>
      <c r="F82" s="129"/>
      <c r="G82" s="129"/>
      <c r="H82" s="544"/>
    </row>
    <row r="83" spans="1:11" s="138" customFormat="1" ht="10.5" hidden="1" customHeight="1" x14ac:dyDescent="0.25">
      <c r="A83" s="548">
        <v>37</v>
      </c>
      <c r="B83" s="559"/>
      <c r="C83" s="559"/>
      <c r="D83" s="560"/>
      <c r="E83" s="131"/>
      <c r="F83" s="131"/>
      <c r="G83" s="131"/>
      <c r="H83" s="543"/>
    </row>
    <row r="84" spans="1:11" s="138" customFormat="1" ht="10.5" hidden="1" customHeight="1" thickBot="1" x14ac:dyDescent="0.3">
      <c r="A84" s="549"/>
      <c r="B84" s="556"/>
      <c r="C84" s="556"/>
      <c r="D84" s="557"/>
      <c r="E84" s="129"/>
      <c r="F84" s="129"/>
      <c r="G84" s="129"/>
      <c r="H84" s="544"/>
    </row>
    <row r="85" spans="1:11" s="138" customFormat="1" ht="10.5" hidden="1" customHeight="1" x14ac:dyDescent="0.25">
      <c r="A85" s="548">
        <v>38</v>
      </c>
      <c r="B85" s="559"/>
      <c r="C85" s="559"/>
      <c r="D85" s="560"/>
      <c r="E85" s="131"/>
      <c r="F85" s="131"/>
      <c r="G85" s="131"/>
      <c r="H85" s="543"/>
    </row>
    <row r="86" spans="1:11" s="138" customFormat="1" ht="10.5" hidden="1" customHeight="1" thickBot="1" x14ac:dyDescent="0.3">
      <c r="A86" s="549"/>
      <c r="B86" s="556"/>
      <c r="C86" s="556"/>
      <c r="D86" s="557"/>
      <c r="E86" s="129"/>
      <c r="F86" s="129"/>
      <c r="G86" s="129"/>
      <c r="H86" s="544"/>
    </row>
    <row r="87" spans="1:11" s="138" customFormat="1" ht="10.5" hidden="1" customHeight="1" x14ac:dyDescent="0.25">
      <c r="A87" s="548">
        <v>39</v>
      </c>
      <c r="B87" s="559"/>
      <c r="C87" s="559"/>
      <c r="D87" s="560"/>
      <c r="E87" s="131"/>
      <c r="F87" s="131"/>
      <c r="G87" s="131"/>
      <c r="H87" s="543"/>
    </row>
    <row r="88" spans="1:11" s="138" customFormat="1" ht="10.5" hidden="1" customHeight="1" thickBot="1" x14ac:dyDescent="0.3">
      <c r="A88" s="549"/>
      <c r="B88" s="556"/>
      <c r="C88" s="556"/>
      <c r="D88" s="557"/>
      <c r="E88" s="129"/>
      <c r="F88" s="129"/>
      <c r="G88" s="129"/>
      <c r="H88" s="544"/>
    </row>
    <row r="89" spans="1:11" s="138" customFormat="1" ht="10.5" hidden="1" customHeight="1" x14ac:dyDescent="0.25">
      <c r="A89" s="548">
        <v>40</v>
      </c>
      <c r="B89" s="559"/>
      <c r="C89" s="559"/>
      <c r="D89" s="560"/>
      <c r="E89" s="131"/>
      <c r="F89" s="131"/>
      <c r="G89" s="131"/>
      <c r="H89" s="543"/>
    </row>
    <row r="90" spans="1:11" s="138" customFormat="1" ht="10.5" hidden="1" customHeight="1" thickBot="1" x14ac:dyDescent="0.3">
      <c r="A90" s="549"/>
      <c r="B90" s="556"/>
      <c r="C90" s="556"/>
      <c r="D90" s="557"/>
      <c r="E90" s="129"/>
      <c r="F90" s="129"/>
      <c r="G90" s="129"/>
      <c r="H90" s="544"/>
    </row>
    <row r="91" spans="1:11" x14ac:dyDescent="0.25">
      <c r="A91" s="137"/>
      <c r="B91" s="136"/>
    </row>
    <row r="92" spans="1:11" s="119" customFormat="1" ht="10.15" customHeight="1" x14ac:dyDescent="0.25">
      <c r="B92" s="107"/>
      <c r="C92" s="107"/>
      <c r="D92" s="107"/>
      <c r="E92" s="566" t="s">
        <v>132</v>
      </c>
      <c r="F92" s="566"/>
      <c r="G92" s="566"/>
      <c r="H92" s="566"/>
      <c r="I92" s="107"/>
      <c r="J92" s="107"/>
      <c r="K92" s="107"/>
    </row>
    <row r="93" spans="1:11" s="119" customFormat="1" ht="10.15" customHeight="1" x14ac:dyDescent="0.25">
      <c r="A93" s="107"/>
      <c r="B93" s="107"/>
      <c r="C93" s="107"/>
      <c r="D93" s="107"/>
      <c r="E93" s="561"/>
      <c r="F93" s="561"/>
      <c r="G93" s="563" t="s">
        <v>253</v>
      </c>
      <c r="H93" s="563"/>
      <c r="I93" s="135"/>
      <c r="J93" s="135"/>
      <c r="K93" s="135"/>
    </row>
    <row r="94" spans="1:11" s="119" customFormat="1" ht="10.15" customHeight="1" x14ac:dyDescent="0.25">
      <c r="A94" s="107"/>
      <c r="B94" s="107"/>
      <c r="C94" s="107"/>
      <c r="D94" s="107"/>
      <c r="E94" s="562"/>
      <c r="F94" s="562"/>
      <c r="G94" s="564"/>
      <c r="H94" s="564"/>
      <c r="I94" s="135"/>
      <c r="J94" s="135"/>
      <c r="K94" s="135"/>
    </row>
    <row r="95" spans="1:11" s="119" customFormat="1" ht="10.15" customHeight="1" x14ac:dyDescent="0.25">
      <c r="B95" s="112"/>
      <c r="C95" s="112"/>
      <c r="D95" s="112"/>
      <c r="E95" s="558" t="s">
        <v>134</v>
      </c>
      <c r="F95" s="558"/>
      <c r="G95" s="352" t="s">
        <v>135</v>
      </c>
      <c r="H95" s="354"/>
      <c r="I95" s="112"/>
      <c r="J95" s="112"/>
      <c r="K95" s="112"/>
    </row>
    <row r="96" spans="1:11" ht="12.75" customHeight="1" x14ac:dyDescent="0.25">
      <c r="A96" s="53"/>
      <c r="B96" s="53"/>
      <c r="C96" s="53"/>
      <c r="D96" s="9"/>
      <c r="E96" s="9"/>
      <c r="F96" s="9"/>
      <c r="G96" s="9"/>
      <c r="H96" s="9"/>
    </row>
    <row r="97" spans="1:15" x14ac:dyDescent="0.25">
      <c r="A97" s="565"/>
      <c r="B97" s="565"/>
      <c r="C97" s="565"/>
      <c r="D97" s="565"/>
      <c r="E97" s="565"/>
      <c r="F97" s="565"/>
      <c r="G97" s="565"/>
      <c r="H97" s="565"/>
    </row>
    <row r="98" spans="1:15" x14ac:dyDescent="0.25">
      <c r="A98" s="565"/>
      <c r="B98" s="565"/>
      <c r="C98" s="565"/>
      <c r="D98" s="565"/>
      <c r="E98" s="565"/>
      <c r="F98" s="565"/>
      <c r="G98" s="565"/>
      <c r="H98" s="565"/>
    </row>
    <row r="100" spans="1:15" s="128" customFormat="1" x14ac:dyDescent="0.25">
      <c r="A100" s="133"/>
      <c r="B100" s="133"/>
      <c r="C100" s="127"/>
      <c r="I100" s="127"/>
      <c r="J100" s="127"/>
      <c r="K100" s="127"/>
      <c r="L100" s="127"/>
      <c r="M100" s="127"/>
      <c r="N100" s="127"/>
      <c r="O100" s="127"/>
    </row>
    <row r="101" spans="1:15" s="128" customFormat="1" x14ac:dyDescent="0.25">
      <c r="A101" s="133"/>
      <c r="B101" s="133"/>
      <c r="C101" s="127"/>
      <c r="I101" s="127"/>
      <c r="J101" s="127"/>
      <c r="K101" s="127"/>
      <c r="L101" s="127"/>
      <c r="M101" s="127"/>
      <c r="N101" s="127"/>
      <c r="O101" s="127"/>
    </row>
    <row r="102" spans="1:15" s="128" customFormat="1" x14ac:dyDescent="0.25">
      <c r="A102" s="133"/>
      <c r="B102" s="133"/>
      <c r="C102" s="127"/>
      <c r="I102" s="127"/>
      <c r="J102" s="127"/>
      <c r="K102" s="127"/>
      <c r="L102" s="127"/>
      <c r="M102" s="127"/>
      <c r="N102" s="127"/>
      <c r="O102" s="127"/>
    </row>
    <row r="103" spans="1:15" s="128" customFormat="1" x14ac:dyDescent="0.25">
      <c r="A103" s="133"/>
      <c r="B103" s="133"/>
      <c r="C103" s="127"/>
      <c r="I103" s="127"/>
      <c r="J103" s="127"/>
      <c r="K103" s="127"/>
      <c r="L103" s="127"/>
      <c r="M103" s="127"/>
      <c r="N103" s="127"/>
      <c r="O103" s="127"/>
    </row>
    <row r="104" spans="1:15" s="128" customFormat="1" x14ac:dyDescent="0.25">
      <c r="A104" s="133"/>
      <c r="B104" s="133"/>
      <c r="C104" s="127"/>
      <c r="I104" s="127"/>
      <c r="J104" s="127"/>
      <c r="K104" s="127"/>
      <c r="L104" s="127"/>
      <c r="M104" s="127"/>
      <c r="N104" s="127"/>
      <c r="O104" s="127"/>
    </row>
    <row r="105" spans="1:15" s="128" customFormat="1" x14ac:dyDescent="0.25">
      <c r="A105" s="133"/>
      <c r="B105" s="133"/>
      <c r="C105" s="127"/>
      <c r="I105" s="127"/>
      <c r="J105" s="127"/>
      <c r="K105" s="127"/>
      <c r="L105" s="127"/>
      <c r="M105" s="127"/>
      <c r="N105" s="127"/>
      <c r="O105" s="127"/>
    </row>
    <row r="106" spans="1:15" s="128" customFormat="1" x14ac:dyDescent="0.25">
      <c r="A106" s="133"/>
      <c r="B106" s="133"/>
      <c r="C106" s="127"/>
      <c r="I106" s="127"/>
      <c r="J106" s="127"/>
      <c r="K106" s="127"/>
      <c r="L106" s="127"/>
      <c r="M106" s="127"/>
      <c r="N106" s="127"/>
      <c r="O106" s="127"/>
    </row>
    <row r="107" spans="1:15" s="128" customFormat="1" hidden="1" x14ac:dyDescent="0.25">
      <c r="A107" s="133"/>
      <c r="B107" s="134">
        <v>14</v>
      </c>
      <c r="C107" s="127"/>
      <c r="I107" s="127"/>
      <c r="J107" s="127"/>
      <c r="K107" s="127"/>
      <c r="L107" s="127"/>
      <c r="M107" s="127"/>
      <c r="N107" s="127"/>
      <c r="O107" s="127"/>
    </row>
    <row r="108" spans="1:15" s="128" customFormat="1" x14ac:dyDescent="0.25">
      <c r="A108" s="133"/>
      <c r="B108" s="133"/>
      <c r="C108" s="127"/>
      <c r="I108" s="127"/>
      <c r="J108" s="127"/>
      <c r="K108" s="127"/>
      <c r="L108" s="127"/>
      <c r="M108" s="127"/>
      <c r="N108" s="127"/>
      <c r="O108" s="127"/>
    </row>
    <row r="109" spans="1:15" s="128" customFormat="1" x14ac:dyDescent="0.25">
      <c r="A109" s="133"/>
      <c r="B109" s="133"/>
      <c r="C109" s="127"/>
      <c r="I109" s="127"/>
      <c r="J109" s="127"/>
      <c r="K109" s="127"/>
      <c r="L109" s="127"/>
      <c r="M109" s="127"/>
      <c r="N109" s="127"/>
      <c r="O109" s="127"/>
    </row>
    <row r="110" spans="1:15" s="128" customFormat="1" x14ac:dyDescent="0.25">
      <c r="A110" s="133"/>
      <c r="B110" s="133"/>
      <c r="C110" s="127"/>
      <c r="I110" s="127"/>
      <c r="J110" s="127"/>
      <c r="K110" s="127"/>
      <c r="L110" s="127"/>
      <c r="M110" s="127"/>
      <c r="N110" s="127"/>
      <c r="O110" s="127"/>
    </row>
    <row r="111" spans="1:15" s="128" customFormat="1" x14ac:dyDescent="0.25">
      <c r="A111" s="133"/>
      <c r="B111" s="133"/>
      <c r="C111" s="127"/>
      <c r="I111" s="127"/>
      <c r="J111" s="127"/>
      <c r="K111" s="127"/>
      <c r="L111" s="127"/>
      <c r="M111" s="127"/>
      <c r="N111" s="127"/>
      <c r="O111" s="127"/>
    </row>
    <row r="112" spans="1:15" s="128" customFormat="1" x14ac:dyDescent="0.25">
      <c r="A112" s="133"/>
      <c r="B112" s="133"/>
      <c r="C112" s="127"/>
      <c r="I112" s="127"/>
      <c r="J112" s="127"/>
      <c r="K112" s="127"/>
      <c r="L112" s="127"/>
      <c r="M112" s="127"/>
      <c r="N112" s="127"/>
      <c r="O112" s="127"/>
    </row>
    <row r="113" spans="1:15" s="128" customFormat="1" x14ac:dyDescent="0.25">
      <c r="A113" s="133"/>
      <c r="B113" s="133"/>
      <c r="C113" s="127"/>
      <c r="I113" s="127"/>
      <c r="J113" s="127"/>
      <c r="K113" s="127"/>
      <c r="L113" s="127"/>
      <c r="M113" s="127"/>
      <c r="N113" s="127"/>
      <c r="O113" s="127"/>
    </row>
    <row r="114" spans="1:15" s="128" customFormat="1" x14ac:dyDescent="0.25">
      <c r="A114" s="133"/>
      <c r="B114" s="133"/>
      <c r="C114" s="127"/>
      <c r="I114" s="127"/>
      <c r="J114" s="127"/>
      <c r="K114" s="127"/>
      <c r="L114" s="127"/>
      <c r="M114" s="127"/>
      <c r="N114" s="127"/>
      <c r="O114" s="127"/>
    </row>
    <row r="115" spans="1:15" s="128" customFormat="1" x14ac:dyDescent="0.25">
      <c r="A115" s="133"/>
      <c r="B115" s="133"/>
      <c r="C115" s="127"/>
      <c r="I115" s="127"/>
      <c r="J115" s="127"/>
      <c r="K115" s="127"/>
      <c r="L115" s="127"/>
      <c r="M115" s="127"/>
      <c r="N115" s="127"/>
      <c r="O115" s="127"/>
    </row>
    <row r="116" spans="1:15" s="128" customFormat="1" x14ac:dyDescent="0.25">
      <c r="A116" s="133"/>
      <c r="B116" s="133"/>
      <c r="C116" s="127"/>
      <c r="I116" s="127"/>
      <c r="J116" s="127"/>
      <c r="K116" s="127"/>
      <c r="L116" s="127"/>
      <c r="M116" s="127"/>
      <c r="N116" s="127"/>
      <c r="O116" s="127"/>
    </row>
    <row r="117" spans="1:15" s="128" customFormat="1" x14ac:dyDescent="0.25">
      <c r="A117" s="133"/>
      <c r="B117" s="133"/>
      <c r="C117" s="127"/>
      <c r="I117" s="127"/>
      <c r="J117" s="127"/>
      <c r="K117" s="127"/>
      <c r="L117" s="127"/>
      <c r="M117" s="127"/>
      <c r="N117" s="127"/>
      <c r="O117" s="127"/>
    </row>
    <row r="118" spans="1:15" s="128" customFormat="1" x14ac:dyDescent="0.25">
      <c r="A118" s="133"/>
      <c r="B118" s="133"/>
      <c r="C118" s="127"/>
      <c r="I118" s="127"/>
      <c r="J118" s="127"/>
      <c r="K118" s="127"/>
      <c r="L118" s="127"/>
      <c r="M118" s="127"/>
      <c r="N118" s="127"/>
      <c r="O118" s="127"/>
    </row>
    <row r="119" spans="1:15" s="128" customFormat="1" x14ac:dyDescent="0.25">
      <c r="A119" s="133"/>
      <c r="B119" s="133"/>
      <c r="C119" s="127"/>
      <c r="I119" s="127"/>
      <c r="J119" s="127"/>
      <c r="K119" s="127"/>
      <c r="L119" s="127"/>
      <c r="M119" s="127"/>
      <c r="N119" s="127"/>
      <c r="O119" s="127"/>
    </row>
    <row r="120" spans="1:15" s="128" customFormat="1" x14ac:dyDescent="0.25">
      <c r="A120" s="133"/>
      <c r="B120" s="133"/>
      <c r="C120" s="127"/>
      <c r="I120" s="127"/>
      <c r="J120" s="127"/>
      <c r="K120" s="127"/>
      <c r="L120" s="127"/>
      <c r="M120" s="127"/>
      <c r="N120" s="127"/>
      <c r="O120" s="127"/>
    </row>
    <row r="121" spans="1:15" s="128" customFormat="1" x14ac:dyDescent="0.25">
      <c r="A121" s="133"/>
      <c r="B121" s="133"/>
      <c r="C121" s="127"/>
      <c r="I121" s="127"/>
      <c r="J121" s="127"/>
      <c r="K121" s="127"/>
      <c r="L121" s="127"/>
      <c r="M121" s="127"/>
      <c r="N121" s="127"/>
      <c r="O121" s="127"/>
    </row>
    <row r="122" spans="1:15" s="128" customFormat="1" x14ac:dyDescent="0.25">
      <c r="A122" s="133"/>
      <c r="B122" s="133"/>
      <c r="C122" s="127"/>
      <c r="I122" s="127"/>
      <c r="J122" s="127"/>
      <c r="K122" s="127"/>
      <c r="L122" s="127"/>
      <c r="M122" s="127"/>
      <c r="N122" s="127"/>
      <c r="O122" s="127"/>
    </row>
    <row r="123" spans="1:15" s="128" customFormat="1" x14ac:dyDescent="0.25">
      <c r="A123" s="133"/>
      <c r="B123" s="133"/>
      <c r="C123" s="127"/>
      <c r="I123" s="127"/>
      <c r="J123" s="127"/>
      <c r="K123" s="127"/>
      <c r="L123" s="127"/>
      <c r="M123" s="127"/>
      <c r="N123" s="127"/>
      <c r="O123" s="127"/>
    </row>
    <row r="124" spans="1:15" s="128" customFormat="1" x14ac:dyDescent="0.25">
      <c r="A124" s="133"/>
      <c r="B124" s="133"/>
      <c r="C124" s="127"/>
      <c r="I124" s="127"/>
      <c r="J124" s="127"/>
      <c r="K124" s="127"/>
      <c r="L124" s="127"/>
      <c r="M124" s="127"/>
      <c r="N124" s="127"/>
      <c r="O124" s="127"/>
    </row>
    <row r="125" spans="1:15" s="128" customFormat="1" x14ac:dyDescent="0.25">
      <c r="A125" s="133"/>
      <c r="B125" s="133"/>
      <c r="C125" s="127"/>
      <c r="I125" s="127"/>
      <c r="J125" s="127"/>
      <c r="K125" s="127"/>
      <c r="L125" s="127"/>
      <c r="M125" s="127"/>
      <c r="N125" s="127"/>
      <c r="O125" s="127"/>
    </row>
    <row r="126" spans="1:15" s="128" customFormat="1" x14ac:dyDescent="0.25">
      <c r="A126" s="133"/>
      <c r="B126" s="133"/>
      <c r="C126" s="127"/>
      <c r="I126" s="127"/>
      <c r="J126" s="127"/>
      <c r="K126" s="127"/>
      <c r="L126" s="127"/>
      <c r="M126" s="127"/>
      <c r="N126" s="127"/>
      <c r="O126" s="127"/>
    </row>
    <row r="127" spans="1:15" s="128" customFormat="1" x14ac:dyDescent="0.25">
      <c r="A127" s="133"/>
      <c r="B127" s="133"/>
      <c r="C127" s="127"/>
      <c r="I127" s="127"/>
      <c r="J127" s="127"/>
      <c r="K127" s="127"/>
      <c r="L127" s="127"/>
      <c r="M127" s="127"/>
      <c r="N127" s="127"/>
      <c r="O127" s="127"/>
    </row>
    <row r="128" spans="1:15" s="128" customFormat="1" x14ac:dyDescent="0.25">
      <c r="A128" s="133"/>
      <c r="B128" s="133"/>
      <c r="C128" s="127"/>
      <c r="I128" s="127"/>
      <c r="J128" s="127"/>
      <c r="K128" s="127"/>
      <c r="L128" s="127"/>
      <c r="M128" s="127"/>
      <c r="N128" s="127"/>
      <c r="O128" s="127"/>
    </row>
    <row r="129" spans="1:15" s="128" customFormat="1" x14ac:dyDescent="0.25">
      <c r="A129" s="133"/>
      <c r="B129" s="133"/>
      <c r="C129" s="127"/>
      <c r="I129" s="127"/>
      <c r="J129" s="127"/>
      <c r="K129" s="127"/>
      <c r="L129" s="127"/>
      <c r="M129" s="127"/>
      <c r="N129" s="127"/>
      <c r="O129" s="127"/>
    </row>
    <row r="130" spans="1:15" s="128" customFormat="1" x14ac:dyDescent="0.25">
      <c r="A130" s="133"/>
      <c r="B130" s="133"/>
      <c r="C130" s="127"/>
      <c r="I130" s="127"/>
      <c r="J130" s="127"/>
      <c r="K130" s="127"/>
      <c r="L130" s="127"/>
      <c r="M130" s="127"/>
      <c r="N130" s="127"/>
      <c r="O130" s="127"/>
    </row>
    <row r="131" spans="1:15" s="128" customFormat="1" x14ac:dyDescent="0.25">
      <c r="A131" s="133"/>
      <c r="B131" s="133"/>
      <c r="C131" s="127"/>
      <c r="I131" s="127"/>
      <c r="J131" s="127"/>
      <c r="K131" s="127"/>
      <c r="L131" s="127"/>
      <c r="M131" s="127"/>
      <c r="N131" s="127"/>
      <c r="O131" s="127"/>
    </row>
    <row r="132" spans="1:15" s="128" customFormat="1" x14ac:dyDescent="0.25">
      <c r="A132" s="133"/>
      <c r="B132" s="133"/>
      <c r="C132" s="127"/>
      <c r="I132" s="127"/>
      <c r="J132" s="127"/>
      <c r="K132" s="127"/>
      <c r="L132" s="127"/>
      <c r="M132" s="127"/>
      <c r="N132" s="127"/>
      <c r="O132" s="127"/>
    </row>
    <row r="133" spans="1:15" s="128" customFormat="1" x14ac:dyDescent="0.25">
      <c r="A133" s="133"/>
      <c r="B133" s="133"/>
      <c r="C133" s="127"/>
      <c r="I133" s="127"/>
      <c r="J133" s="127"/>
      <c r="K133" s="127"/>
      <c r="L133" s="127"/>
      <c r="M133" s="127"/>
      <c r="N133" s="127"/>
      <c r="O133" s="127"/>
    </row>
    <row r="134" spans="1:15" s="128" customFormat="1" x14ac:dyDescent="0.25">
      <c r="A134" s="133"/>
      <c r="B134" s="133"/>
      <c r="C134" s="127"/>
      <c r="I134" s="127"/>
      <c r="J134" s="127"/>
      <c r="K134" s="127"/>
      <c r="L134" s="127"/>
      <c r="M134" s="127"/>
      <c r="N134" s="127"/>
      <c r="O134" s="127"/>
    </row>
    <row r="135" spans="1:15" s="128" customFormat="1" x14ac:dyDescent="0.25">
      <c r="A135" s="133"/>
      <c r="B135" s="133"/>
      <c r="C135" s="127"/>
      <c r="I135" s="127"/>
      <c r="J135" s="127"/>
      <c r="K135" s="127"/>
      <c r="L135" s="127"/>
      <c r="M135" s="127"/>
      <c r="N135" s="127"/>
      <c r="O135" s="127"/>
    </row>
    <row r="136" spans="1:15" s="128" customFormat="1" x14ac:dyDescent="0.25">
      <c r="A136" s="133"/>
      <c r="B136" s="133"/>
      <c r="C136" s="127"/>
      <c r="I136" s="127"/>
      <c r="J136" s="127"/>
      <c r="K136" s="127"/>
      <c r="L136" s="127"/>
      <c r="M136" s="127"/>
      <c r="N136" s="127"/>
      <c r="O136" s="127"/>
    </row>
    <row r="137" spans="1:15" s="128" customFormat="1" x14ac:dyDescent="0.25">
      <c r="A137" s="133"/>
      <c r="B137" s="133"/>
      <c r="C137" s="127"/>
      <c r="I137" s="127"/>
      <c r="J137" s="127"/>
      <c r="K137" s="127"/>
      <c r="L137" s="127"/>
      <c r="M137" s="127"/>
      <c r="N137" s="127"/>
      <c r="O137" s="127"/>
    </row>
    <row r="138" spans="1:15" s="128" customFormat="1" x14ac:dyDescent="0.25">
      <c r="A138" s="133"/>
      <c r="B138" s="133"/>
      <c r="C138" s="127"/>
      <c r="I138" s="127"/>
      <c r="J138" s="127"/>
      <c r="K138" s="127"/>
      <c r="L138" s="127"/>
      <c r="M138" s="127"/>
      <c r="N138" s="127"/>
      <c r="O138" s="127"/>
    </row>
    <row r="139" spans="1:15" s="128" customFormat="1" x14ac:dyDescent="0.25">
      <c r="A139" s="133"/>
      <c r="B139" s="133"/>
      <c r="C139" s="127"/>
      <c r="I139" s="127"/>
      <c r="J139" s="127"/>
      <c r="K139" s="127"/>
      <c r="L139" s="127"/>
      <c r="M139" s="127"/>
      <c r="N139" s="127"/>
      <c r="O139" s="127"/>
    </row>
    <row r="140" spans="1:15" s="128" customFormat="1" x14ac:dyDescent="0.25">
      <c r="A140" s="133"/>
      <c r="B140" s="133"/>
      <c r="C140" s="127"/>
      <c r="I140" s="127"/>
      <c r="J140" s="127"/>
      <c r="K140" s="127"/>
      <c r="L140" s="127"/>
      <c r="M140" s="127"/>
      <c r="N140" s="127"/>
      <c r="O140" s="127"/>
    </row>
    <row r="141" spans="1:15" s="128" customFormat="1" x14ac:dyDescent="0.25">
      <c r="A141" s="133"/>
      <c r="B141" s="133"/>
      <c r="C141" s="127"/>
      <c r="I141" s="127"/>
      <c r="J141" s="127"/>
      <c r="K141" s="127"/>
      <c r="L141" s="127"/>
      <c r="M141" s="127"/>
      <c r="N141" s="127"/>
      <c r="O141" s="127"/>
    </row>
    <row r="142" spans="1:15" s="128" customFormat="1" x14ac:dyDescent="0.25">
      <c r="A142" s="133"/>
      <c r="B142" s="133"/>
      <c r="C142" s="127"/>
      <c r="I142" s="127"/>
      <c r="J142" s="127"/>
      <c r="K142" s="127"/>
      <c r="L142" s="127"/>
      <c r="M142" s="127"/>
      <c r="N142" s="127"/>
      <c r="O142" s="127"/>
    </row>
    <row r="143" spans="1:15" s="128" customFormat="1" x14ac:dyDescent="0.25">
      <c r="A143" s="133"/>
      <c r="B143" s="133"/>
      <c r="C143" s="127"/>
      <c r="I143" s="127"/>
      <c r="J143" s="127"/>
      <c r="K143" s="127"/>
      <c r="L143" s="127"/>
      <c r="M143" s="127"/>
      <c r="N143" s="127"/>
      <c r="O143" s="127"/>
    </row>
    <row r="144" spans="1:15" s="128" customFormat="1" x14ac:dyDescent="0.25">
      <c r="A144" s="133"/>
      <c r="B144" s="133"/>
      <c r="C144" s="127"/>
      <c r="I144" s="127"/>
      <c r="J144" s="127"/>
      <c r="K144" s="127"/>
      <c r="L144" s="127"/>
      <c r="M144" s="127"/>
      <c r="N144" s="127"/>
      <c r="O144" s="127"/>
    </row>
    <row r="145" spans="1:15" s="128" customFormat="1" x14ac:dyDescent="0.25">
      <c r="A145" s="133"/>
      <c r="B145" s="133"/>
      <c r="C145" s="127"/>
      <c r="I145" s="127"/>
      <c r="J145" s="127"/>
      <c r="K145" s="127"/>
      <c r="L145" s="127"/>
      <c r="M145" s="127"/>
      <c r="N145" s="127"/>
      <c r="O145" s="127"/>
    </row>
    <row r="146" spans="1:15" s="128" customFormat="1" x14ac:dyDescent="0.25">
      <c r="A146" s="133"/>
      <c r="B146" s="133"/>
      <c r="C146" s="127"/>
      <c r="I146" s="127"/>
      <c r="J146" s="127"/>
      <c r="K146" s="127"/>
      <c r="L146" s="127"/>
      <c r="M146" s="127"/>
      <c r="N146" s="127"/>
      <c r="O146" s="127"/>
    </row>
    <row r="147" spans="1:15" s="128" customFormat="1" x14ac:dyDescent="0.25">
      <c r="A147" s="133"/>
      <c r="B147" s="133"/>
      <c r="C147" s="127"/>
      <c r="I147" s="127"/>
      <c r="J147" s="127"/>
      <c r="K147" s="127"/>
      <c r="L147" s="127"/>
      <c r="M147" s="127"/>
      <c r="N147" s="127"/>
      <c r="O147" s="127"/>
    </row>
    <row r="148" spans="1:15" s="128" customFormat="1" x14ac:dyDescent="0.25">
      <c r="A148" s="133"/>
      <c r="B148" s="133"/>
      <c r="C148" s="127"/>
      <c r="I148" s="127"/>
      <c r="J148" s="127"/>
      <c r="K148" s="127"/>
      <c r="L148" s="127"/>
      <c r="M148" s="127"/>
      <c r="N148" s="127"/>
      <c r="O148" s="127"/>
    </row>
    <row r="149" spans="1:15" s="128" customFormat="1" x14ac:dyDescent="0.25">
      <c r="A149" s="133"/>
      <c r="B149" s="133"/>
      <c r="C149" s="127"/>
      <c r="I149" s="127"/>
      <c r="J149" s="127"/>
      <c r="K149" s="127"/>
      <c r="L149" s="127"/>
      <c r="M149" s="127"/>
      <c r="N149" s="127"/>
      <c r="O149" s="127"/>
    </row>
    <row r="150" spans="1:15" s="128" customFormat="1" x14ac:dyDescent="0.25">
      <c r="A150" s="133"/>
      <c r="B150" s="133"/>
      <c r="C150" s="127"/>
      <c r="I150" s="127"/>
      <c r="J150" s="127"/>
      <c r="K150" s="127"/>
      <c r="L150" s="127"/>
      <c r="M150" s="127"/>
      <c r="N150" s="127"/>
      <c r="O150" s="127"/>
    </row>
    <row r="151" spans="1:15" s="128" customFormat="1" x14ac:dyDescent="0.25">
      <c r="A151" s="133"/>
      <c r="B151" s="133"/>
      <c r="C151" s="127"/>
      <c r="I151" s="127"/>
      <c r="J151" s="127"/>
      <c r="K151" s="127"/>
      <c r="L151" s="127"/>
      <c r="M151" s="127"/>
      <c r="N151" s="127"/>
      <c r="O151" s="127"/>
    </row>
    <row r="152" spans="1:15" s="128" customFormat="1" x14ac:dyDescent="0.25">
      <c r="A152" s="133"/>
      <c r="B152" s="133"/>
      <c r="C152" s="127"/>
      <c r="I152" s="127"/>
      <c r="J152" s="127"/>
      <c r="K152" s="127"/>
      <c r="L152" s="127"/>
      <c r="M152" s="127"/>
      <c r="N152" s="127"/>
      <c r="O152" s="127"/>
    </row>
    <row r="153" spans="1:15" s="128" customFormat="1" x14ac:dyDescent="0.25">
      <c r="A153" s="133"/>
      <c r="B153" s="133"/>
      <c r="C153" s="127"/>
      <c r="I153" s="127"/>
      <c r="J153" s="127"/>
      <c r="K153" s="127"/>
      <c r="L153" s="127"/>
      <c r="M153" s="127"/>
      <c r="N153" s="127"/>
      <c r="O153" s="127"/>
    </row>
    <row r="154" spans="1:15" s="128" customFormat="1" x14ac:dyDescent="0.25">
      <c r="A154" s="133"/>
      <c r="B154" s="133"/>
      <c r="C154" s="127"/>
      <c r="I154" s="127"/>
      <c r="J154" s="127"/>
      <c r="K154" s="127"/>
      <c r="L154" s="127"/>
      <c r="M154" s="127"/>
      <c r="N154" s="127"/>
      <c r="O154" s="127"/>
    </row>
    <row r="155" spans="1:15" s="128" customFormat="1" x14ac:dyDescent="0.25">
      <c r="A155" s="133"/>
      <c r="B155" s="133"/>
      <c r="C155" s="127"/>
      <c r="I155" s="127"/>
      <c r="J155" s="127"/>
      <c r="K155" s="127"/>
      <c r="L155" s="127"/>
      <c r="M155" s="127"/>
      <c r="N155" s="127"/>
      <c r="O155" s="127"/>
    </row>
    <row r="156" spans="1:15" s="128" customFormat="1" x14ac:dyDescent="0.25">
      <c r="A156" s="133"/>
      <c r="B156" s="133"/>
      <c r="C156" s="127"/>
      <c r="I156" s="127"/>
      <c r="J156" s="127"/>
      <c r="K156" s="127"/>
      <c r="L156" s="127"/>
      <c r="M156" s="127"/>
      <c r="N156" s="127"/>
      <c r="O156" s="127"/>
    </row>
    <row r="157" spans="1:15" s="128" customFormat="1" x14ac:dyDescent="0.25">
      <c r="A157" s="133"/>
      <c r="B157" s="133"/>
      <c r="C157" s="127"/>
      <c r="I157" s="127"/>
      <c r="J157" s="127"/>
      <c r="K157" s="127"/>
      <c r="L157" s="127"/>
      <c r="M157" s="127"/>
      <c r="N157" s="127"/>
      <c r="O157" s="127"/>
    </row>
    <row r="158" spans="1:15" s="128" customFormat="1" x14ac:dyDescent="0.25">
      <c r="A158" s="133"/>
      <c r="B158" s="133"/>
      <c r="C158" s="127"/>
      <c r="I158" s="127"/>
      <c r="J158" s="127"/>
      <c r="K158" s="127"/>
      <c r="L158" s="127"/>
      <c r="M158" s="127"/>
      <c r="N158" s="127"/>
      <c r="O158" s="127"/>
    </row>
    <row r="159" spans="1:15" s="128" customFormat="1" x14ac:dyDescent="0.25">
      <c r="A159" s="133"/>
      <c r="B159" s="133"/>
      <c r="C159" s="127"/>
      <c r="I159" s="127"/>
      <c r="J159" s="127"/>
      <c r="K159" s="127"/>
      <c r="L159" s="127"/>
      <c r="M159" s="127"/>
      <c r="N159" s="127"/>
      <c r="O159" s="127"/>
    </row>
    <row r="160" spans="1:15" s="128" customFormat="1" x14ac:dyDescent="0.25">
      <c r="A160" s="133"/>
      <c r="B160" s="133"/>
      <c r="C160" s="127"/>
      <c r="I160" s="127"/>
      <c r="J160" s="127"/>
      <c r="K160" s="127"/>
      <c r="L160" s="127"/>
      <c r="M160" s="127"/>
      <c r="N160" s="127"/>
      <c r="O160" s="127"/>
    </row>
    <row r="161" spans="1:15" s="128" customFormat="1" x14ac:dyDescent="0.25">
      <c r="A161" s="133"/>
      <c r="B161" s="133"/>
      <c r="C161" s="127"/>
      <c r="I161" s="127"/>
      <c r="J161" s="127"/>
      <c r="K161" s="127"/>
      <c r="L161" s="127"/>
      <c r="M161" s="127"/>
      <c r="N161" s="127"/>
      <c r="O161" s="127"/>
    </row>
    <row r="162" spans="1:15" s="128" customFormat="1" x14ac:dyDescent="0.25">
      <c r="A162" s="133"/>
      <c r="B162" s="133"/>
      <c r="C162" s="127"/>
      <c r="I162" s="127"/>
      <c r="J162" s="127"/>
      <c r="K162" s="127"/>
      <c r="L162" s="127"/>
      <c r="M162" s="127"/>
      <c r="N162" s="127"/>
      <c r="O162" s="127"/>
    </row>
    <row r="163" spans="1:15" s="128" customFormat="1" x14ac:dyDescent="0.25">
      <c r="A163" s="133"/>
      <c r="B163" s="133"/>
      <c r="C163" s="127"/>
      <c r="I163" s="127"/>
      <c r="J163" s="127"/>
      <c r="K163" s="127"/>
      <c r="L163" s="127"/>
      <c r="M163" s="127"/>
      <c r="N163" s="127"/>
      <c r="O163" s="127"/>
    </row>
    <row r="164" spans="1:15" s="128" customFormat="1" x14ac:dyDescent="0.25">
      <c r="A164" s="133"/>
      <c r="B164" s="133"/>
      <c r="C164" s="127"/>
      <c r="I164" s="127"/>
      <c r="J164" s="127"/>
      <c r="K164" s="127"/>
      <c r="L164" s="127"/>
      <c r="M164" s="127"/>
      <c r="N164" s="127"/>
      <c r="O164" s="127"/>
    </row>
    <row r="165" spans="1:15" s="128" customFormat="1" x14ac:dyDescent="0.25">
      <c r="A165" s="133"/>
      <c r="B165" s="133"/>
      <c r="C165" s="127"/>
      <c r="I165" s="127"/>
      <c r="J165" s="127"/>
      <c r="K165" s="127"/>
      <c r="L165" s="127"/>
      <c r="M165" s="127"/>
      <c r="N165" s="127"/>
      <c r="O165" s="127"/>
    </row>
    <row r="166" spans="1:15" s="128" customFormat="1" x14ac:dyDescent="0.25">
      <c r="A166" s="133"/>
      <c r="B166" s="133"/>
      <c r="C166" s="127"/>
      <c r="I166" s="127"/>
      <c r="J166" s="127"/>
      <c r="K166" s="127"/>
      <c r="L166" s="127"/>
      <c r="M166" s="127"/>
      <c r="N166" s="127"/>
      <c r="O166" s="127"/>
    </row>
    <row r="167" spans="1:15" s="128" customFormat="1" x14ac:dyDescent="0.25">
      <c r="A167" s="133"/>
      <c r="B167" s="133"/>
      <c r="C167" s="127"/>
      <c r="I167" s="127"/>
      <c r="J167" s="127"/>
      <c r="K167" s="127"/>
      <c r="L167" s="127"/>
      <c r="M167" s="127"/>
      <c r="N167" s="127"/>
      <c r="O167" s="127"/>
    </row>
    <row r="168" spans="1:15" s="128" customFormat="1" x14ac:dyDescent="0.25">
      <c r="A168" s="133"/>
      <c r="B168" s="133"/>
      <c r="C168" s="127"/>
      <c r="I168" s="127"/>
      <c r="J168" s="127"/>
      <c r="K168" s="127"/>
      <c r="L168" s="127"/>
      <c r="M168" s="127"/>
      <c r="N168" s="127"/>
      <c r="O168" s="127"/>
    </row>
    <row r="169" spans="1:15" s="128" customFormat="1" x14ac:dyDescent="0.25">
      <c r="A169" s="133"/>
      <c r="B169" s="133"/>
      <c r="C169" s="127"/>
      <c r="I169" s="127"/>
      <c r="J169" s="127"/>
      <c r="K169" s="127"/>
      <c r="L169" s="127"/>
      <c r="M169" s="127"/>
      <c r="N169" s="127"/>
      <c r="O169" s="127"/>
    </row>
    <row r="170" spans="1:15" s="128" customFormat="1" x14ac:dyDescent="0.25">
      <c r="A170" s="133"/>
      <c r="B170" s="133"/>
      <c r="C170" s="127"/>
      <c r="I170" s="127"/>
      <c r="J170" s="127"/>
      <c r="K170" s="127"/>
      <c r="L170" s="127"/>
      <c r="M170" s="127"/>
      <c r="N170" s="127"/>
      <c r="O170" s="127"/>
    </row>
    <row r="171" spans="1:15" s="128" customFormat="1" x14ac:dyDescent="0.25">
      <c r="A171" s="133"/>
      <c r="B171" s="133"/>
      <c r="C171" s="127"/>
      <c r="I171" s="127"/>
      <c r="J171" s="127"/>
      <c r="K171" s="127"/>
      <c r="L171" s="127"/>
      <c r="M171" s="127"/>
      <c r="N171" s="127"/>
      <c r="O171" s="127"/>
    </row>
    <row r="172" spans="1:15" s="128" customFormat="1" x14ac:dyDescent="0.25">
      <c r="A172" s="133"/>
      <c r="B172" s="133"/>
      <c r="C172" s="127"/>
      <c r="I172" s="127"/>
      <c r="J172" s="127"/>
      <c r="K172" s="127"/>
      <c r="L172" s="127"/>
      <c r="M172" s="127"/>
      <c r="N172" s="127"/>
      <c r="O172" s="127"/>
    </row>
    <row r="173" spans="1:15" s="128" customFormat="1" x14ac:dyDescent="0.25">
      <c r="A173" s="133"/>
      <c r="B173" s="133"/>
      <c r="C173" s="127"/>
      <c r="I173" s="127"/>
      <c r="J173" s="127"/>
      <c r="K173" s="127"/>
      <c r="L173" s="127"/>
      <c r="M173" s="127"/>
      <c r="N173" s="127"/>
      <c r="O173" s="127"/>
    </row>
    <row r="174" spans="1:15" s="128" customFormat="1" x14ac:dyDescent="0.25">
      <c r="A174" s="133"/>
      <c r="B174" s="133"/>
      <c r="C174" s="127"/>
      <c r="I174" s="127"/>
      <c r="J174" s="127"/>
      <c r="K174" s="127"/>
      <c r="L174" s="127"/>
      <c r="M174" s="127"/>
      <c r="N174" s="127"/>
      <c r="O174" s="127"/>
    </row>
    <row r="175" spans="1:15" s="128" customFormat="1" x14ac:dyDescent="0.25">
      <c r="A175" s="133"/>
      <c r="B175" s="133"/>
      <c r="C175" s="127"/>
      <c r="I175" s="127"/>
      <c r="J175" s="127"/>
      <c r="K175" s="127"/>
      <c r="L175" s="127"/>
      <c r="M175" s="127"/>
      <c r="N175" s="127"/>
      <c r="O175" s="127"/>
    </row>
    <row r="176" spans="1:15" s="128" customFormat="1" x14ac:dyDescent="0.25">
      <c r="A176" s="133"/>
      <c r="B176" s="133"/>
      <c r="C176" s="127"/>
      <c r="I176" s="127"/>
      <c r="J176" s="127"/>
      <c r="K176" s="127"/>
      <c r="L176" s="127"/>
      <c r="M176" s="127"/>
      <c r="N176" s="127"/>
      <c r="O176" s="127"/>
    </row>
    <row r="177" spans="1:15" s="128" customFormat="1" x14ac:dyDescent="0.25">
      <c r="A177" s="133"/>
      <c r="B177" s="133"/>
      <c r="C177" s="127"/>
      <c r="I177" s="127"/>
      <c r="J177" s="127"/>
      <c r="K177" s="127"/>
      <c r="L177" s="127"/>
      <c r="M177" s="127"/>
      <c r="N177" s="127"/>
      <c r="O177" s="127"/>
    </row>
    <row r="178" spans="1:15" s="128" customFormat="1" x14ac:dyDescent="0.25">
      <c r="A178" s="133"/>
      <c r="B178" s="133"/>
      <c r="C178" s="127"/>
      <c r="I178" s="127"/>
      <c r="J178" s="127"/>
      <c r="K178" s="127"/>
      <c r="L178" s="127"/>
      <c r="M178" s="127"/>
      <c r="N178" s="127"/>
      <c r="O178" s="127"/>
    </row>
    <row r="179" spans="1:15" s="128" customFormat="1" x14ac:dyDescent="0.25">
      <c r="A179" s="133"/>
      <c r="B179" s="133"/>
      <c r="C179" s="127"/>
      <c r="I179" s="127"/>
      <c r="J179" s="127"/>
      <c r="K179" s="127"/>
      <c r="L179" s="127"/>
      <c r="M179" s="127"/>
      <c r="N179" s="127"/>
      <c r="O179" s="127"/>
    </row>
    <row r="180" spans="1:15" s="128" customFormat="1" x14ac:dyDescent="0.25">
      <c r="A180" s="133"/>
      <c r="B180" s="133"/>
      <c r="C180" s="127"/>
      <c r="I180" s="127"/>
      <c r="J180" s="127"/>
      <c r="K180" s="127"/>
      <c r="L180" s="127"/>
      <c r="M180" s="127"/>
      <c r="N180" s="127"/>
      <c r="O180" s="127"/>
    </row>
    <row r="181" spans="1:15" s="128" customFormat="1" x14ac:dyDescent="0.25">
      <c r="A181" s="133"/>
      <c r="B181" s="133"/>
      <c r="C181" s="127"/>
      <c r="I181" s="127"/>
      <c r="J181" s="127"/>
      <c r="K181" s="127"/>
      <c r="L181" s="127"/>
      <c r="M181" s="127"/>
      <c r="N181" s="127"/>
      <c r="O181" s="127"/>
    </row>
    <row r="182" spans="1:15" s="128" customFormat="1" x14ac:dyDescent="0.25">
      <c r="A182" s="133"/>
      <c r="B182" s="133"/>
      <c r="C182" s="127"/>
      <c r="I182" s="127"/>
      <c r="J182" s="127"/>
      <c r="K182" s="127"/>
      <c r="L182" s="127"/>
      <c r="M182" s="127"/>
      <c r="N182" s="127"/>
      <c r="O182" s="127"/>
    </row>
    <row r="183" spans="1:15" s="128" customFormat="1" x14ac:dyDescent="0.25">
      <c r="A183" s="133"/>
      <c r="B183" s="133"/>
      <c r="C183" s="127"/>
      <c r="I183" s="127"/>
      <c r="J183" s="127"/>
      <c r="K183" s="127"/>
      <c r="L183" s="127"/>
      <c r="M183" s="127"/>
      <c r="N183" s="127"/>
      <c r="O183" s="127"/>
    </row>
    <row r="184" spans="1:15" s="128" customFormat="1" x14ac:dyDescent="0.25">
      <c r="A184" s="133"/>
      <c r="B184" s="133"/>
      <c r="C184" s="127"/>
      <c r="I184" s="127"/>
      <c r="J184" s="127"/>
      <c r="K184" s="127"/>
      <c r="L184" s="127"/>
      <c r="M184" s="127"/>
      <c r="N184" s="127"/>
      <c r="O184" s="127"/>
    </row>
    <row r="185" spans="1:15" s="128" customFormat="1" x14ac:dyDescent="0.25">
      <c r="A185" s="133"/>
      <c r="B185" s="133"/>
      <c r="C185" s="127"/>
      <c r="I185" s="127"/>
      <c r="J185" s="127"/>
      <c r="K185" s="127"/>
      <c r="L185" s="127"/>
      <c r="M185" s="127"/>
      <c r="N185" s="127"/>
      <c r="O185" s="127"/>
    </row>
    <row r="186" spans="1:15" s="128" customFormat="1" x14ac:dyDescent="0.25">
      <c r="A186" s="133"/>
      <c r="B186" s="133"/>
      <c r="C186" s="127"/>
      <c r="I186" s="127"/>
      <c r="J186" s="127"/>
      <c r="K186" s="127"/>
      <c r="L186" s="127"/>
      <c r="M186" s="127"/>
      <c r="N186" s="127"/>
      <c r="O186" s="127"/>
    </row>
    <row r="187" spans="1:15" s="128" customFormat="1" x14ac:dyDescent="0.25">
      <c r="A187" s="133"/>
      <c r="B187" s="133"/>
      <c r="C187" s="127"/>
      <c r="I187" s="127"/>
      <c r="J187" s="127"/>
      <c r="K187" s="127"/>
      <c r="L187" s="127"/>
      <c r="M187" s="127"/>
      <c r="N187" s="127"/>
      <c r="O187" s="127"/>
    </row>
    <row r="188" spans="1:15" s="128" customFormat="1" x14ac:dyDescent="0.25">
      <c r="A188" s="133"/>
      <c r="B188" s="133"/>
      <c r="C188" s="127"/>
      <c r="I188" s="127"/>
      <c r="J188" s="127"/>
      <c r="K188" s="127"/>
      <c r="L188" s="127"/>
      <c r="M188" s="127"/>
      <c r="N188" s="127"/>
      <c r="O188" s="127"/>
    </row>
    <row r="189" spans="1:15" s="128" customFormat="1" x14ac:dyDescent="0.25">
      <c r="A189" s="133"/>
      <c r="B189" s="133"/>
      <c r="C189" s="127"/>
      <c r="I189" s="127"/>
      <c r="J189" s="127"/>
      <c r="K189" s="127"/>
      <c r="L189" s="127"/>
      <c r="M189" s="127"/>
      <c r="N189" s="127"/>
      <c r="O189" s="127"/>
    </row>
    <row r="190" spans="1:15" s="128" customFormat="1" x14ac:dyDescent="0.25">
      <c r="A190" s="127"/>
      <c r="B190" s="127"/>
      <c r="C190" s="127"/>
      <c r="I190" s="127"/>
      <c r="J190" s="127"/>
      <c r="K190" s="127"/>
      <c r="L190" s="127"/>
      <c r="M190" s="127"/>
      <c r="N190" s="127"/>
      <c r="O190" s="127"/>
    </row>
    <row r="191" spans="1:15" s="128" customFormat="1" x14ac:dyDescent="0.25">
      <c r="A191" s="127"/>
      <c r="B191" s="127"/>
      <c r="C191" s="127"/>
      <c r="I191" s="127"/>
      <c r="J191" s="127"/>
      <c r="K191" s="127"/>
      <c r="L191" s="127"/>
      <c r="M191" s="127"/>
      <c r="N191" s="127"/>
      <c r="O191" s="127"/>
    </row>
    <row r="192" spans="1:15" s="128" customFormat="1" x14ac:dyDescent="0.25">
      <c r="A192" s="127"/>
      <c r="B192" s="127"/>
      <c r="C192" s="127"/>
      <c r="I192" s="127"/>
      <c r="J192" s="127"/>
      <c r="K192" s="127"/>
      <c r="L192" s="127"/>
      <c r="M192" s="127"/>
      <c r="N192" s="127"/>
      <c r="O192" s="127"/>
    </row>
    <row r="193" spans="1:15" s="128" customFormat="1" x14ac:dyDescent="0.25">
      <c r="A193" s="127"/>
      <c r="B193" s="127"/>
      <c r="C193" s="127"/>
      <c r="I193" s="127"/>
      <c r="J193" s="127"/>
      <c r="K193" s="127"/>
      <c r="L193" s="127"/>
      <c r="M193" s="127"/>
      <c r="N193" s="127"/>
      <c r="O193" s="127"/>
    </row>
    <row r="194" spans="1:15" s="128" customFormat="1" x14ac:dyDescent="0.25">
      <c r="A194" s="127"/>
      <c r="B194" s="127"/>
      <c r="C194" s="127"/>
      <c r="I194" s="127"/>
      <c r="J194" s="127"/>
      <c r="K194" s="127"/>
      <c r="L194" s="127"/>
      <c r="M194" s="127"/>
      <c r="N194" s="127"/>
      <c r="O194" s="127"/>
    </row>
    <row r="195" spans="1:15" s="128" customFormat="1" x14ac:dyDescent="0.25">
      <c r="A195" s="127"/>
      <c r="B195" s="127"/>
      <c r="C195" s="127"/>
      <c r="I195" s="127"/>
      <c r="J195" s="127"/>
      <c r="K195" s="127"/>
      <c r="L195" s="127"/>
      <c r="M195" s="127"/>
      <c r="N195" s="127"/>
      <c r="O195" s="127"/>
    </row>
    <row r="196" spans="1:15" s="128" customFormat="1" x14ac:dyDescent="0.25">
      <c r="A196" s="127"/>
      <c r="B196" s="127"/>
      <c r="C196" s="127"/>
      <c r="I196" s="127"/>
      <c r="J196" s="127"/>
      <c r="K196" s="127"/>
      <c r="L196" s="127"/>
      <c r="M196" s="127"/>
      <c r="N196" s="127"/>
      <c r="O196" s="127"/>
    </row>
    <row r="197" spans="1:15" s="128" customFormat="1" x14ac:dyDescent="0.25">
      <c r="A197" s="127"/>
      <c r="B197" s="127"/>
      <c r="C197" s="127"/>
      <c r="I197" s="127"/>
      <c r="J197" s="127"/>
      <c r="K197" s="127"/>
      <c r="L197" s="127"/>
      <c r="M197" s="127"/>
      <c r="N197" s="127"/>
      <c r="O197" s="127"/>
    </row>
    <row r="198" spans="1:15" s="128" customFormat="1" x14ac:dyDescent="0.25">
      <c r="A198" s="127"/>
      <c r="B198" s="127"/>
      <c r="C198" s="127"/>
      <c r="I198" s="127"/>
      <c r="J198" s="127"/>
      <c r="K198" s="127"/>
      <c r="L198" s="127"/>
      <c r="M198" s="127"/>
      <c r="N198" s="127"/>
      <c r="O198" s="127"/>
    </row>
    <row r="199" spans="1:15" s="128" customFormat="1" x14ac:dyDescent="0.25">
      <c r="A199" s="127"/>
      <c r="B199" s="127"/>
      <c r="C199" s="127"/>
      <c r="I199" s="127"/>
      <c r="J199" s="127"/>
      <c r="K199" s="127"/>
      <c r="L199" s="127"/>
      <c r="M199" s="127"/>
      <c r="N199" s="127"/>
      <c r="O199" s="127"/>
    </row>
    <row r="200" spans="1:15" s="128" customFormat="1" x14ac:dyDescent="0.25">
      <c r="A200" s="127"/>
      <c r="B200" s="127"/>
      <c r="C200" s="127"/>
      <c r="I200" s="127"/>
      <c r="J200" s="127"/>
      <c r="K200" s="127"/>
      <c r="L200" s="127"/>
      <c r="M200" s="127"/>
      <c r="N200" s="127"/>
      <c r="O200" s="127"/>
    </row>
    <row r="201" spans="1:15" s="128" customFormat="1" x14ac:dyDescent="0.25">
      <c r="A201" s="127"/>
      <c r="B201" s="127"/>
      <c r="C201" s="127"/>
      <c r="I201" s="127"/>
      <c r="J201" s="127"/>
      <c r="K201" s="127"/>
      <c r="L201" s="127"/>
      <c r="M201" s="127"/>
      <c r="N201" s="127"/>
      <c r="O201" s="127"/>
    </row>
    <row r="202" spans="1:15" s="128" customFormat="1" x14ac:dyDescent="0.25">
      <c r="A202" s="127"/>
      <c r="B202" s="127"/>
      <c r="C202" s="127"/>
      <c r="I202" s="127"/>
      <c r="J202" s="127"/>
      <c r="K202" s="127"/>
      <c r="L202" s="127"/>
      <c r="M202" s="127"/>
      <c r="N202" s="127"/>
      <c r="O202" s="127"/>
    </row>
    <row r="203" spans="1:15" s="128" customFormat="1" x14ac:dyDescent="0.25">
      <c r="A203" s="127"/>
      <c r="B203" s="127"/>
      <c r="C203" s="127"/>
      <c r="I203" s="127"/>
      <c r="J203" s="127"/>
      <c r="K203" s="127"/>
      <c r="L203" s="127"/>
      <c r="M203" s="127"/>
      <c r="N203" s="127"/>
      <c r="O203" s="127"/>
    </row>
    <row r="204" spans="1:15" s="128" customFormat="1" x14ac:dyDescent="0.25">
      <c r="A204" s="127"/>
      <c r="B204" s="127"/>
      <c r="C204" s="127"/>
      <c r="I204" s="127"/>
      <c r="J204" s="127"/>
      <c r="K204" s="127"/>
      <c r="L204" s="127"/>
      <c r="M204" s="127"/>
      <c r="N204" s="127"/>
      <c r="O204" s="127"/>
    </row>
    <row r="205" spans="1:15" s="128" customFormat="1" x14ac:dyDescent="0.25">
      <c r="A205" s="127"/>
      <c r="B205" s="127"/>
      <c r="C205" s="127"/>
      <c r="I205" s="127"/>
      <c r="J205" s="127"/>
      <c r="K205" s="127"/>
      <c r="L205" s="127"/>
      <c r="M205" s="127"/>
      <c r="N205" s="127"/>
      <c r="O205" s="127"/>
    </row>
    <row r="206" spans="1:15" s="128" customFormat="1" x14ac:dyDescent="0.25">
      <c r="A206" s="127"/>
      <c r="B206" s="127"/>
      <c r="C206" s="127"/>
      <c r="I206" s="127"/>
      <c r="J206" s="127"/>
      <c r="K206" s="127"/>
      <c r="L206" s="127"/>
      <c r="M206" s="127"/>
      <c r="N206" s="127"/>
      <c r="O206" s="127"/>
    </row>
    <row r="207" spans="1:15" s="128" customFormat="1" x14ac:dyDescent="0.25">
      <c r="A207" s="127"/>
      <c r="B207" s="127"/>
      <c r="C207" s="127"/>
      <c r="I207" s="127"/>
      <c r="J207" s="127"/>
      <c r="K207" s="127"/>
      <c r="L207" s="127"/>
      <c r="M207" s="127"/>
      <c r="N207" s="127"/>
      <c r="O207" s="127"/>
    </row>
    <row r="208" spans="1:15" s="128" customFormat="1" x14ac:dyDescent="0.25">
      <c r="A208" s="127"/>
      <c r="B208" s="127"/>
      <c r="C208" s="127"/>
      <c r="I208" s="127"/>
      <c r="J208" s="127"/>
      <c r="K208" s="127"/>
      <c r="L208" s="127"/>
      <c r="M208" s="127"/>
      <c r="N208" s="127"/>
      <c r="O208" s="127"/>
    </row>
    <row r="209" spans="1:15" s="128" customFormat="1" x14ac:dyDescent="0.25">
      <c r="A209" s="127"/>
      <c r="B209" s="127"/>
      <c r="C209" s="127"/>
      <c r="I209" s="127"/>
      <c r="J209" s="127"/>
      <c r="K209" s="127"/>
      <c r="L209" s="127"/>
      <c r="M209" s="127"/>
      <c r="N209" s="127"/>
      <c r="O209" s="127"/>
    </row>
    <row r="210" spans="1:15" s="128" customFormat="1" x14ac:dyDescent="0.25">
      <c r="A210" s="127"/>
      <c r="B210" s="127"/>
      <c r="C210" s="127"/>
      <c r="I210" s="127"/>
      <c r="J210" s="127"/>
      <c r="K210" s="127"/>
      <c r="L210" s="127"/>
      <c r="M210" s="127"/>
      <c r="N210" s="127"/>
      <c r="O210" s="127"/>
    </row>
    <row r="211" spans="1:15" s="128" customFormat="1" x14ac:dyDescent="0.25">
      <c r="A211" s="127"/>
      <c r="B211" s="127"/>
      <c r="C211" s="127"/>
      <c r="I211" s="127"/>
      <c r="J211" s="127"/>
      <c r="K211" s="127"/>
      <c r="L211" s="127"/>
      <c r="M211" s="127"/>
      <c r="N211" s="127"/>
      <c r="O211" s="127"/>
    </row>
    <row r="212" spans="1:15" s="128" customFormat="1" x14ac:dyDescent="0.25">
      <c r="A212" s="127"/>
      <c r="B212" s="127"/>
      <c r="C212" s="127"/>
      <c r="I212" s="127"/>
      <c r="J212" s="127"/>
      <c r="K212" s="127"/>
      <c r="L212" s="127"/>
      <c r="M212" s="127"/>
      <c r="N212" s="127"/>
      <c r="O212" s="127"/>
    </row>
    <row r="213" spans="1:15" s="128" customFormat="1" x14ac:dyDescent="0.25">
      <c r="A213" s="127"/>
      <c r="B213" s="127"/>
      <c r="C213" s="127"/>
      <c r="I213" s="127"/>
      <c r="J213" s="127"/>
      <c r="K213" s="127"/>
      <c r="L213" s="127"/>
      <c r="M213" s="127"/>
      <c r="N213" s="127"/>
      <c r="O213" s="127"/>
    </row>
    <row r="214" spans="1:15" s="128" customFormat="1" x14ac:dyDescent="0.25">
      <c r="A214" s="127"/>
      <c r="B214" s="127"/>
      <c r="C214" s="127"/>
      <c r="I214" s="127"/>
      <c r="J214" s="127"/>
      <c r="K214" s="127"/>
      <c r="L214" s="127"/>
      <c r="M214" s="127"/>
      <c r="N214" s="127"/>
      <c r="O214" s="127"/>
    </row>
    <row r="215" spans="1:15" customFormat="1" x14ac:dyDescent="0.25">
      <c r="D215" s="120"/>
      <c r="E215" s="120"/>
      <c r="F215" s="120"/>
      <c r="G215" s="120"/>
      <c r="H215" s="120"/>
    </row>
    <row r="216" spans="1:15" customFormat="1" hidden="1" x14ac:dyDescent="0.25">
      <c r="A216" s="119" t="s">
        <v>252</v>
      </c>
      <c r="B216" s="119" t="s">
        <v>251</v>
      </c>
      <c r="C216" s="119" t="s">
        <v>136</v>
      </c>
      <c r="D216" s="119" t="s">
        <v>137</v>
      </c>
      <c r="E216" s="120"/>
      <c r="F216" s="120"/>
      <c r="G216" s="120"/>
      <c r="H216" s="120"/>
      <c r="I216" s="120"/>
    </row>
    <row r="217" spans="1:15" customFormat="1" hidden="1" x14ac:dyDescent="0.25">
      <c r="A217" s="119" t="s">
        <v>138</v>
      </c>
      <c r="B217" s="119" t="s">
        <v>250</v>
      </c>
      <c r="C217" s="119" t="s">
        <v>139</v>
      </c>
      <c r="D217" s="119" t="s">
        <v>140</v>
      </c>
      <c r="E217" s="120"/>
      <c r="F217" s="120"/>
      <c r="G217" s="120"/>
      <c r="H217" s="120"/>
      <c r="I217" s="120"/>
    </row>
    <row r="218" spans="1:15" customFormat="1" hidden="1" x14ac:dyDescent="0.25">
      <c r="A218" s="119" t="s">
        <v>141</v>
      </c>
      <c r="B218" s="119" t="s">
        <v>249</v>
      </c>
      <c r="C218" s="119" t="s">
        <v>142</v>
      </c>
      <c r="D218" s="119" t="s">
        <v>143</v>
      </c>
      <c r="E218" s="120"/>
      <c r="F218" s="120"/>
      <c r="G218" s="120"/>
      <c r="H218" s="120"/>
      <c r="I218" s="120"/>
    </row>
    <row r="219" spans="1:15" customFormat="1" hidden="1" x14ac:dyDescent="0.25">
      <c r="A219" s="119" t="s">
        <v>144</v>
      </c>
      <c r="B219" s="119"/>
      <c r="C219" s="119" t="s">
        <v>10</v>
      </c>
      <c r="D219" s="119" t="s">
        <v>145</v>
      </c>
      <c r="E219" s="120"/>
      <c r="F219" s="120"/>
      <c r="G219" s="120"/>
      <c r="H219" s="120"/>
      <c r="I219" s="120"/>
    </row>
    <row r="220" spans="1:15" customFormat="1" hidden="1" x14ac:dyDescent="0.25">
      <c r="A220" s="119" t="s">
        <v>146</v>
      </c>
      <c r="B220" s="119"/>
      <c r="C220" s="119" t="s">
        <v>147</v>
      </c>
      <c r="D220" s="119" t="s">
        <v>148</v>
      </c>
      <c r="E220" s="120"/>
      <c r="F220" s="120"/>
      <c r="G220" s="120"/>
      <c r="H220" s="120"/>
      <c r="I220" s="120"/>
    </row>
    <row r="221" spans="1:15" customFormat="1" hidden="1" x14ac:dyDescent="0.25">
      <c r="A221" s="119" t="s">
        <v>149</v>
      </c>
      <c r="B221" s="119"/>
      <c r="C221" s="119" t="s">
        <v>150</v>
      </c>
      <c r="D221" s="119"/>
      <c r="E221" s="120"/>
      <c r="F221" s="120"/>
      <c r="G221" s="120"/>
      <c r="H221" s="120"/>
      <c r="I221" s="120"/>
    </row>
    <row r="222" spans="1:15" customFormat="1" hidden="1" x14ac:dyDescent="0.25">
      <c r="A222" s="119"/>
      <c r="B222" s="119"/>
      <c r="C222" s="119" t="s">
        <v>151</v>
      </c>
      <c r="D222" s="119"/>
      <c r="E222" s="120"/>
      <c r="F222" s="120"/>
      <c r="G222" s="120"/>
      <c r="H222" s="120"/>
      <c r="I222" s="120"/>
    </row>
    <row r="223" spans="1:15" customFormat="1" x14ac:dyDescent="0.25">
      <c r="D223" s="120"/>
      <c r="E223" s="120"/>
      <c r="F223" s="120"/>
      <c r="G223" s="120"/>
      <c r="H223" s="120"/>
    </row>
    <row r="224" spans="1:15" s="128" customFormat="1" x14ac:dyDescent="0.25">
      <c r="A224" s="127"/>
      <c r="B224" s="127"/>
      <c r="C224" s="127"/>
      <c r="I224" s="127"/>
      <c r="J224" s="127"/>
      <c r="K224" s="127"/>
      <c r="L224" s="127"/>
      <c r="M224" s="127"/>
      <c r="N224" s="127"/>
      <c r="O224" s="127"/>
    </row>
    <row r="225" spans="1:15" s="128" customFormat="1" x14ac:dyDescent="0.25">
      <c r="A225" s="127"/>
      <c r="B225" s="127"/>
      <c r="C225" s="127"/>
      <c r="I225" s="127"/>
      <c r="J225" s="127"/>
      <c r="K225" s="127"/>
      <c r="L225" s="127"/>
      <c r="M225" s="127"/>
      <c r="N225" s="127"/>
      <c r="O225" s="127"/>
    </row>
    <row r="226" spans="1:15" s="128" customFormat="1" x14ac:dyDescent="0.25">
      <c r="A226" s="127"/>
      <c r="B226" s="127"/>
      <c r="C226" s="127"/>
      <c r="I226" s="127"/>
      <c r="J226" s="127"/>
      <c r="K226" s="127"/>
      <c r="L226" s="127"/>
      <c r="M226" s="127"/>
      <c r="N226" s="127"/>
      <c r="O226" s="127"/>
    </row>
    <row r="227" spans="1:15" s="128" customFormat="1" x14ac:dyDescent="0.25">
      <c r="A227" s="127"/>
      <c r="B227" s="127"/>
      <c r="C227" s="127"/>
      <c r="I227" s="127"/>
      <c r="J227" s="127"/>
      <c r="K227" s="127"/>
      <c r="L227" s="127"/>
      <c r="M227" s="127"/>
      <c r="N227" s="127"/>
      <c r="O227" s="127"/>
    </row>
    <row r="228" spans="1:15" s="128" customFormat="1" x14ac:dyDescent="0.25">
      <c r="A228" s="127"/>
      <c r="B228" s="127"/>
      <c r="C228" s="127"/>
      <c r="I228" s="127"/>
      <c r="J228" s="127"/>
      <c r="K228" s="127"/>
      <c r="L228" s="127"/>
      <c r="M228" s="127"/>
      <c r="N228" s="127"/>
      <c r="O228" s="127"/>
    </row>
    <row r="229" spans="1:15" s="128" customFormat="1" x14ac:dyDescent="0.25">
      <c r="A229" s="127"/>
      <c r="B229" s="127"/>
      <c r="C229" s="127"/>
      <c r="I229" s="127"/>
      <c r="J229" s="127"/>
      <c r="K229" s="127"/>
      <c r="L229" s="127"/>
      <c r="M229" s="127"/>
      <c r="N229" s="127"/>
      <c r="O229" s="127"/>
    </row>
    <row r="230" spans="1:15" s="128" customFormat="1" x14ac:dyDescent="0.25">
      <c r="A230" s="127"/>
      <c r="B230" s="127"/>
      <c r="C230" s="127"/>
      <c r="I230" s="127"/>
      <c r="J230" s="127"/>
      <c r="K230" s="127"/>
      <c r="L230" s="127"/>
      <c r="M230" s="127"/>
      <c r="N230" s="127"/>
      <c r="O230" s="127"/>
    </row>
    <row r="231" spans="1:15" s="128" customFormat="1" x14ac:dyDescent="0.25">
      <c r="A231" s="127"/>
      <c r="B231" s="127"/>
      <c r="C231" s="127"/>
      <c r="I231" s="127"/>
      <c r="J231" s="127"/>
      <c r="K231" s="127"/>
      <c r="L231" s="127"/>
      <c r="M231" s="127"/>
      <c r="N231" s="127"/>
      <c r="O231" s="127"/>
    </row>
    <row r="232" spans="1:15" s="128" customFormat="1" x14ac:dyDescent="0.25">
      <c r="A232" s="127"/>
      <c r="B232" s="127"/>
      <c r="C232" s="127"/>
      <c r="I232" s="127"/>
      <c r="J232" s="127"/>
      <c r="K232" s="127"/>
      <c r="L232" s="127"/>
      <c r="M232" s="127"/>
      <c r="N232" s="127"/>
      <c r="O232" s="127"/>
    </row>
    <row r="233" spans="1:15" s="128" customFormat="1" x14ac:dyDescent="0.25">
      <c r="A233" s="127"/>
      <c r="B233" s="127"/>
      <c r="C233" s="127"/>
      <c r="I233" s="127"/>
      <c r="J233" s="127"/>
      <c r="K233" s="127"/>
      <c r="L233" s="127"/>
      <c r="M233" s="127"/>
      <c r="N233" s="127"/>
      <c r="O233" s="127"/>
    </row>
    <row r="234" spans="1:15" s="128" customFormat="1" x14ac:dyDescent="0.25">
      <c r="A234" s="127"/>
      <c r="B234" s="127"/>
      <c r="C234" s="127"/>
      <c r="I234" s="127"/>
      <c r="J234" s="127"/>
      <c r="K234" s="127"/>
      <c r="L234" s="127"/>
      <c r="M234" s="127"/>
      <c r="N234" s="127"/>
      <c r="O234" s="127"/>
    </row>
    <row r="235" spans="1:15" s="128" customFormat="1" x14ac:dyDescent="0.25">
      <c r="A235" s="127"/>
      <c r="B235" s="127"/>
      <c r="C235" s="127"/>
      <c r="I235" s="127"/>
      <c r="J235" s="127"/>
      <c r="K235" s="127"/>
      <c r="L235" s="127"/>
      <c r="M235" s="127"/>
      <c r="N235" s="127"/>
      <c r="O235" s="127"/>
    </row>
    <row r="236" spans="1:15" s="128" customFormat="1" x14ac:dyDescent="0.25">
      <c r="A236" s="127"/>
      <c r="B236" s="127"/>
      <c r="C236" s="127"/>
      <c r="I236" s="127"/>
      <c r="J236" s="127"/>
      <c r="K236" s="127"/>
      <c r="L236" s="127"/>
      <c r="M236" s="127"/>
      <c r="N236" s="127"/>
      <c r="O236" s="127"/>
    </row>
    <row r="237" spans="1:15" s="128" customFormat="1" x14ac:dyDescent="0.25">
      <c r="A237" s="127"/>
      <c r="B237" s="127"/>
      <c r="C237" s="127"/>
      <c r="I237" s="127"/>
      <c r="J237" s="127"/>
      <c r="K237" s="127"/>
      <c r="L237" s="127"/>
      <c r="M237" s="127"/>
      <c r="N237" s="127"/>
      <c r="O237" s="127"/>
    </row>
    <row r="238" spans="1:15" s="128" customFormat="1" x14ac:dyDescent="0.25">
      <c r="A238" s="127"/>
      <c r="B238" s="127"/>
      <c r="C238" s="127"/>
      <c r="I238" s="127"/>
      <c r="J238" s="127"/>
      <c r="K238" s="127"/>
      <c r="L238" s="127"/>
      <c r="M238" s="127"/>
      <c r="N238" s="127"/>
      <c r="O238" s="127"/>
    </row>
    <row r="239" spans="1:15" s="128" customFormat="1" x14ac:dyDescent="0.25">
      <c r="A239" s="127"/>
      <c r="B239" s="127"/>
      <c r="C239" s="127"/>
      <c r="I239" s="127"/>
      <c r="J239" s="127"/>
      <c r="K239" s="127"/>
      <c r="L239" s="127"/>
      <c r="M239" s="127"/>
      <c r="N239" s="127"/>
      <c r="O239" s="127"/>
    </row>
    <row r="240" spans="1:15" s="128" customFormat="1" x14ac:dyDescent="0.25">
      <c r="A240" s="127"/>
      <c r="B240" s="127"/>
      <c r="C240" s="127"/>
      <c r="I240" s="127"/>
      <c r="J240" s="127"/>
      <c r="K240" s="127"/>
      <c r="L240" s="127"/>
      <c r="M240" s="127"/>
      <c r="N240" s="127"/>
      <c r="O240" s="127"/>
    </row>
    <row r="241" spans="1:15" s="128" customFormat="1" x14ac:dyDescent="0.25">
      <c r="A241" s="127"/>
      <c r="B241" s="127"/>
      <c r="C241" s="127"/>
      <c r="I241" s="127"/>
      <c r="J241" s="127"/>
      <c r="K241" s="127"/>
      <c r="L241" s="127"/>
      <c r="M241" s="127"/>
      <c r="N241" s="127"/>
      <c r="O241" s="127"/>
    </row>
    <row r="242" spans="1:15" s="128" customFormat="1" x14ac:dyDescent="0.25">
      <c r="A242" s="127"/>
      <c r="B242" s="127"/>
      <c r="C242" s="127"/>
      <c r="I242" s="127"/>
      <c r="J242" s="127"/>
      <c r="K242" s="127"/>
      <c r="L242" s="127"/>
      <c r="M242" s="127"/>
      <c r="N242" s="127"/>
      <c r="O242" s="127"/>
    </row>
    <row r="243" spans="1:15" s="128" customFormat="1" x14ac:dyDescent="0.25">
      <c r="A243" s="127"/>
      <c r="B243" s="127"/>
      <c r="C243" s="127"/>
      <c r="I243" s="127"/>
      <c r="J243" s="127"/>
      <c r="K243" s="127"/>
      <c r="L243" s="127"/>
      <c r="M243" s="127"/>
      <c r="N243" s="127"/>
      <c r="O243" s="127"/>
    </row>
    <row r="244" spans="1:15" s="128" customFormat="1" x14ac:dyDescent="0.25">
      <c r="A244" s="127"/>
      <c r="B244" s="127"/>
      <c r="C244" s="127"/>
      <c r="I244" s="127"/>
      <c r="J244" s="127"/>
      <c r="K244" s="127"/>
      <c r="L244" s="127"/>
      <c r="M244" s="127"/>
      <c r="N244" s="127"/>
      <c r="O244" s="127"/>
    </row>
    <row r="245" spans="1:15" s="128" customFormat="1" x14ac:dyDescent="0.25">
      <c r="A245" s="127"/>
      <c r="B245" s="127"/>
      <c r="C245" s="127"/>
      <c r="I245" s="127"/>
      <c r="J245" s="127"/>
      <c r="K245" s="127"/>
      <c r="L245" s="127"/>
      <c r="M245" s="127"/>
      <c r="N245" s="127"/>
      <c r="O245" s="127"/>
    </row>
    <row r="246" spans="1:15" s="128" customFormat="1" x14ac:dyDescent="0.25">
      <c r="A246" s="127"/>
      <c r="B246" s="127"/>
      <c r="C246" s="127"/>
      <c r="I246" s="127"/>
      <c r="J246" s="127"/>
      <c r="K246" s="127"/>
      <c r="L246" s="127"/>
      <c r="M246" s="127"/>
      <c r="N246" s="127"/>
      <c r="O246" s="127"/>
    </row>
    <row r="247" spans="1:15" s="128" customFormat="1" x14ac:dyDescent="0.25">
      <c r="A247" s="127"/>
      <c r="B247" s="127"/>
      <c r="C247" s="127"/>
      <c r="I247" s="127"/>
      <c r="J247" s="127"/>
      <c r="K247" s="127"/>
      <c r="L247" s="127"/>
      <c r="M247" s="127"/>
      <c r="N247" s="127"/>
      <c r="O247" s="127"/>
    </row>
    <row r="248" spans="1:15" s="128" customFormat="1" x14ac:dyDescent="0.25">
      <c r="A248" s="127"/>
      <c r="B248" s="127"/>
      <c r="C248" s="127"/>
      <c r="I248" s="127"/>
      <c r="J248" s="127"/>
      <c r="K248" s="127"/>
      <c r="L248" s="127"/>
      <c r="M248" s="127"/>
      <c r="N248" s="127"/>
      <c r="O248" s="127"/>
    </row>
    <row r="249" spans="1:15" s="128" customFormat="1" x14ac:dyDescent="0.25">
      <c r="A249" s="127"/>
      <c r="B249" s="127"/>
      <c r="C249" s="127"/>
      <c r="I249" s="127"/>
      <c r="J249" s="127"/>
      <c r="K249" s="127"/>
      <c r="L249" s="127"/>
      <c r="M249" s="127"/>
      <c r="N249" s="127"/>
      <c r="O249" s="127"/>
    </row>
    <row r="250" spans="1:15" s="128" customFormat="1" x14ac:dyDescent="0.25">
      <c r="A250" s="127"/>
      <c r="B250" s="127"/>
      <c r="C250" s="127"/>
      <c r="I250" s="127"/>
      <c r="J250" s="127"/>
      <c r="K250" s="127"/>
      <c r="L250" s="127"/>
      <c r="M250" s="127"/>
      <c r="N250" s="127"/>
      <c r="O250" s="127"/>
    </row>
    <row r="251" spans="1:15" s="128" customFormat="1" x14ac:dyDescent="0.25">
      <c r="A251" s="127"/>
      <c r="B251" s="127"/>
      <c r="C251" s="127"/>
      <c r="I251" s="127"/>
      <c r="J251" s="127"/>
      <c r="K251" s="127"/>
      <c r="L251" s="127"/>
      <c r="M251" s="127"/>
      <c r="N251" s="127"/>
      <c r="O251" s="127"/>
    </row>
    <row r="252" spans="1:15" s="128" customFormat="1" x14ac:dyDescent="0.25">
      <c r="A252" s="127"/>
      <c r="B252" s="127"/>
      <c r="C252" s="127"/>
      <c r="I252" s="127"/>
      <c r="J252" s="127"/>
      <c r="K252" s="127"/>
      <c r="L252" s="127"/>
      <c r="M252" s="127"/>
      <c r="N252" s="127"/>
      <c r="O252" s="127"/>
    </row>
    <row r="253" spans="1:15" s="128" customFormat="1" x14ac:dyDescent="0.25">
      <c r="A253" s="127"/>
      <c r="B253" s="127"/>
      <c r="C253" s="127"/>
      <c r="I253" s="127"/>
      <c r="J253" s="127"/>
      <c r="K253" s="127"/>
      <c r="L253" s="127"/>
      <c r="M253" s="127"/>
      <c r="N253" s="127"/>
      <c r="O253" s="127"/>
    </row>
    <row r="254" spans="1:15" s="128" customFormat="1" x14ac:dyDescent="0.25">
      <c r="A254" s="127"/>
      <c r="B254" s="127"/>
      <c r="C254" s="127"/>
      <c r="I254" s="127"/>
      <c r="J254" s="127"/>
      <c r="K254" s="127"/>
      <c r="L254" s="127"/>
      <c r="M254" s="127"/>
      <c r="N254" s="127"/>
      <c r="O254" s="127"/>
    </row>
    <row r="255" spans="1:15" s="128" customFormat="1" x14ac:dyDescent="0.25">
      <c r="A255" s="127"/>
      <c r="B255" s="127"/>
      <c r="C255" s="127"/>
      <c r="I255" s="127"/>
      <c r="J255" s="127"/>
      <c r="K255" s="127"/>
      <c r="L255" s="127"/>
      <c r="M255" s="127"/>
      <c r="N255" s="127"/>
      <c r="O255" s="127"/>
    </row>
    <row r="256" spans="1:15" s="128" customFormat="1" x14ac:dyDescent="0.25">
      <c r="A256" s="127"/>
      <c r="B256" s="127"/>
      <c r="C256" s="127"/>
      <c r="I256" s="127"/>
      <c r="J256" s="127"/>
      <c r="K256" s="127"/>
      <c r="L256" s="127"/>
      <c r="M256" s="127"/>
      <c r="N256" s="127"/>
      <c r="O256" s="127"/>
    </row>
    <row r="257" spans="1:15" s="128" customFormat="1" x14ac:dyDescent="0.25">
      <c r="A257" s="127"/>
      <c r="B257" s="127"/>
      <c r="C257" s="127"/>
      <c r="I257" s="127"/>
      <c r="J257" s="127"/>
      <c r="K257" s="127"/>
      <c r="L257" s="127"/>
      <c r="M257" s="127"/>
      <c r="N257" s="127"/>
      <c r="O257" s="127"/>
    </row>
    <row r="258" spans="1:15" s="128" customFormat="1" x14ac:dyDescent="0.25">
      <c r="A258" s="127"/>
      <c r="B258" s="127"/>
      <c r="C258" s="127"/>
      <c r="I258" s="127"/>
      <c r="J258" s="127"/>
      <c r="K258" s="127"/>
      <c r="L258" s="127"/>
      <c r="M258" s="127"/>
      <c r="N258" s="127"/>
      <c r="O258" s="127"/>
    </row>
    <row r="259" spans="1:15" s="128" customFormat="1" x14ac:dyDescent="0.25">
      <c r="A259" s="127"/>
      <c r="B259" s="127"/>
      <c r="C259" s="127"/>
      <c r="I259" s="127"/>
      <c r="J259" s="127"/>
      <c r="K259" s="127"/>
      <c r="L259" s="127"/>
      <c r="M259" s="127"/>
      <c r="N259" s="127"/>
      <c r="O259" s="127"/>
    </row>
    <row r="260" spans="1:15" s="128" customFormat="1" x14ac:dyDescent="0.25">
      <c r="A260" s="127"/>
      <c r="B260" s="127"/>
      <c r="C260" s="127"/>
      <c r="I260" s="127"/>
      <c r="J260" s="127"/>
      <c r="K260" s="127"/>
      <c r="L260" s="127"/>
      <c r="M260" s="127"/>
      <c r="N260" s="127"/>
      <c r="O260" s="127"/>
    </row>
    <row r="261" spans="1:15" s="128" customFormat="1" x14ac:dyDescent="0.25">
      <c r="A261" s="127"/>
      <c r="B261" s="127"/>
      <c r="C261" s="127"/>
      <c r="I261" s="127"/>
      <c r="J261" s="127"/>
      <c r="K261" s="127"/>
      <c r="L261" s="127"/>
      <c r="M261" s="127"/>
      <c r="N261" s="127"/>
      <c r="O261" s="127"/>
    </row>
    <row r="262" spans="1:15" s="128" customFormat="1" x14ac:dyDescent="0.25">
      <c r="A262" s="127"/>
      <c r="B262" s="127"/>
      <c r="C262" s="127"/>
      <c r="I262" s="127"/>
      <c r="J262" s="127"/>
      <c r="K262" s="127"/>
      <c r="L262" s="127"/>
      <c r="M262" s="127"/>
      <c r="N262" s="127"/>
      <c r="O262" s="127"/>
    </row>
    <row r="263" spans="1:15" s="128" customFormat="1" x14ac:dyDescent="0.25">
      <c r="A263" s="127"/>
      <c r="B263" s="127"/>
      <c r="C263" s="127"/>
      <c r="I263" s="127"/>
      <c r="J263" s="127"/>
      <c r="K263" s="127"/>
      <c r="L263" s="127"/>
      <c r="M263" s="127"/>
      <c r="N263" s="127"/>
      <c r="O263" s="127"/>
    </row>
    <row r="264" spans="1:15" s="128" customFormat="1" x14ac:dyDescent="0.25">
      <c r="A264" s="127"/>
      <c r="B264" s="127"/>
      <c r="C264" s="127"/>
      <c r="I264" s="127"/>
      <c r="J264" s="127"/>
      <c r="K264" s="127"/>
      <c r="L264" s="127"/>
      <c r="M264" s="127"/>
      <c r="N264" s="127"/>
      <c r="O264" s="127"/>
    </row>
    <row r="265" spans="1:15" s="128" customFormat="1" x14ac:dyDescent="0.25">
      <c r="A265" s="127"/>
      <c r="B265" s="127"/>
      <c r="C265" s="127"/>
      <c r="I265" s="127"/>
      <c r="J265" s="127"/>
      <c r="K265" s="127"/>
      <c r="L265" s="127"/>
      <c r="M265" s="127"/>
      <c r="N265" s="127"/>
      <c r="O265" s="127"/>
    </row>
    <row r="266" spans="1:15" s="128" customFormat="1" x14ac:dyDescent="0.25">
      <c r="A266" s="127"/>
      <c r="B266" s="127"/>
      <c r="C266" s="127"/>
      <c r="I266" s="127"/>
      <c r="J266" s="127"/>
      <c r="K266" s="127"/>
      <c r="L266" s="127"/>
      <c r="M266" s="127"/>
      <c r="N266" s="127"/>
      <c r="O266" s="127"/>
    </row>
    <row r="267" spans="1:15" s="128" customFormat="1" x14ac:dyDescent="0.25">
      <c r="A267" s="127"/>
      <c r="B267" s="127"/>
      <c r="C267" s="127"/>
      <c r="I267" s="127"/>
      <c r="J267" s="127"/>
      <c r="K267" s="127"/>
      <c r="L267" s="127"/>
      <c r="M267" s="127"/>
      <c r="N267" s="127"/>
      <c r="O267" s="127"/>
    </row>
    <row r="268" spans="1:15" s="128" customFormat="1" x14ac:dyDescent="0.25">
      <c r="A268" s="127"/>
      <c r="B268" s="127"/>
      <c r="C268" s="127"/>
      <c r="I268" s="127"/>
      <c r="J268" s="127"/>
      <c r="K268" s="127"/>
      <c r="L268" s="127"/>
      <c r="M268" s="127"/>
      <c r="N268" s="127"/>
      <c r="O268" s="127"/>
    </row>
    <row r="269" spans="1:15" s="128" customFormat="1" x14ac:dyDescent="0.25">
      <c r="A269" s="127"/>
      <c r="B269" s="127"/>
      <c r="C269" s="127"/>
      <c r="I269" s="127"/>
      <c r="J269" s="127"/>
      <c r="K269" s="127"/>
      <c r="L269" s="127"/>
      <c r="M269" s="127"/>
      <c r="N269" s="127"/>
      <c r="O269" s="127"/>
    </row>
    <row r="270" spans="1:15" s="128" customFormat="1" x14ac:dyDescent="0.25">
      <c r="A270" s="127"/>
      <c r="B270" s="127"/>
      <c r="C270" s="127"/>
      <c r="I270" s="127"/>
      <c r="J270" s="127"/>
      <c r="K270" s="127"/>
      <c r="L270" s="127"/>
      <c r="M270" s="127"/>
      <c r="N270" s="127"/>
      <c r="O270" s="127"/>
    </row>
    <row r="271" spans="1:15" s="128" customFormat="1" x14ac:dyDescent="0.25">
      <c r="A271" s="127"/>
      <c r="B271" s="127"/>
      <c r="C271" s="127"/>
      <c r="I271" s="127"/>
      <c r="J271" s="127"/>
      <c r="K271" s="127"/>
      <c r="L271" s="127"/>
      <c r="M271" s="127"/>
      <c r="N271" s="127"/>
      <c r="O271" s="127"/>
    </row>
    <row r="272" spans="1:15" s="128" customFormat="1" x14ac:dyDescent="0.25">
      <c r="A272" s="127"/>
      <c r="B272" s="127"/>
      <c r="C272" s="127"/>
      <c r="I272" s="127"/>
      <c r="J272" s="127"/>
      <c r="K272" s="127"/>
      <c r="L272" s="127"/>
      <c r="M272" s="127"/>
      <c r="N272" s="127"/>
      <c r="O272" s="127"/>
    </row>
    <row r="273" spans="1:15" s="128" customFormat="1" x14ac:dyDescent="0.25">
      <c r="A273" s="127"/>
      <c r="B273" s="127"/>
      <c r="C273" s="127"/>
      <c r="I273" s="127"/>
      <c r="J273" s="127"/>
      <c r="K273" s="127"/>
      <c r="L273" s="127"/>
      <c r="M273" s="127"/>
      <c r="N273" s="127"/>
      <c r="O273" s="127"/>
    </row>
    <row r="274" spans="1:15" s="128" customFormat="1" x14ac:dyDescent="0.25">
      <c r="A274" s="127"/>
      <c r="B274" s="127"/>
      <c r="C274" s="127"/>
      <c r="I274" s="127"/>
      <c r="J274" s="127"/>
      <c r="K274" s="127"/>
      <c r="L274" s="127"/>
      <c r="M274" s="127"/>
      <c r="N274" s="127"/>
      <c r="O274" s="127"/>
    </row>
    <row r="275" spans="1:15" s="128" customFormat="1" x14ac:dyDescent="0.25">
      <c r="A275" s="127"/>
      <c r="B275" s="127"/>
      <c r="C275" s="127"/>
      <c r="I275" s="127"/>
      <c r="J275" s="127"/>
      <c r="K275" s="127"/>
      <c r="L275" s="127"/>
      <c r="M275" s="127"/>
      <c r="N275" s="127"/>
      <c r="O275" s="127"/>
    </row>
    <row r="276" spans="1:15" s="128" customFormat="1" x14ac:dyDescent="0.25">
      <c r="A276" s="127"/>
      <c r="B276" s="127"/>
      <c r="C276" s="127"/>
      <c r="I276" s="127"/>
      <c r="J276" s="127"/>
      <c r="K276" s="127"/>
      <c r="L276" s="127"/>
      <c r="M276" s="127"/>
      <c r="N276" s="127"/>
      <c r="O276" s="127"/>
    </row>
    <row r="277" spans="1:15" s="128" customFormat="1" x14ac:dyDescent="0.25">
      <c r="A277" s="127"/>
      <c r="B277" s="127"/>
      <c r="C277" s="127"/>
      <c r="I277" s="127"/>
      <c r="J277" s="127"/>
      <c r="K277" s="127"/>
      <c r="L277" s="127"/>
      <c r="M277" s="127"/>
      <c r="N277" s="127"/>
      <c r="O277" s="127"/>
    </row>
    <row r="278" spans="1:15" s="128" customFormat="1" x14ac:dyDescent="0.25">
      <c r="A278" s="127"/>
      <c r="B278" s="127"/>
      <c r="C278" s="127"/>
      <c r="I278" s="127"/>
      <c r="J278" s="127"/>
      <c r="K278" s="127"/>
      <c r="L278" s="127"/>
      <c r="M278" s="127"/>
      <c r="N278" s="127"/>
      <c r="O278" s="127"/>
    </row>
    <row r="279" spans="1:15" s="128" customFormat="1" x14ac:dyDescent="0.25">
      <c r="A279" s="127"/>
      <c r="B279" s="127"/>
      <c r="C279" s="127"/>
      <c r="I279" s="127"/>
      <c r="J279" s="127"/>
      <c r="K279" s="127"/>
      <c r="L279" s="127"/>
      <c r="M279" s="127"/>
      <c r="N279" s="127"/>
      <c r="O279" s="127"/>
    </row>
    <row r="280" spans="1:15" s="128" customFormat="1" x14ac:dyDescent="0.25">
      <c r="A280" s="127"/>
      <c r="B280" s="127"/>
      <c r="C280" s="127"/>
      <c r="I280" s="127"/>
      <c r="J280" s="127"/>
      <c r="K280" s="127"/>
      <c r="L280" s="127"/>
      <c r="M280" s="127"/>
      <c r="N280" s="127"/>
      <c r="O280" s="127"/>
    </row>
    <row r="281" spans="1:15" s="128" customFormat="1" x14ac:dyDescent="0.25">
      <c r="A281" s="127"/>
      <c r="B281" s="127"/>
      <c r="C281" s="127"/>
      <c r="I281" s="127"/>
      <c r="J281" s="127"/>
      <c r="K281" s="127"/>
      <c r="L281" s="127"/>
      <c r="M281" s="127"/>
      <c r="N281" s="127"/>
      <c r="O281" s="127"/>
    </row>
    <row r="282" spans="1:15" s="128" customFormat="1" x14ac:dyDescent="0.25">
      <c r="A282" s="127"/>
      <c r="B282" s="127"/>
      <c r="C282" s="127"/>
      <c r="I282" s="127"/>
      <c r="J282" s="127"/>
      <c r="K282" s="127"/>
      <c r="L282" s="127"/>
      <c r="M282" s="127"/>
      <c r="N282" s="127"/>
      <c r="O282" s="127"/>
    </row>
    <row r="283" spans="1:15" s="128" customFormat="1" x14ac:dyDescent="0.25">
      <c r="A283" s="127"/>
      <c r="B283" s="127"/>
      <c r="C283" s="127"/>
      <c r="I283" s="127"/>
      <c r="J283" s="127"/>
      <c r="K283" s="127"/>
      <c r="L283" s="127"/>
      <c r="M283" s="127"/>
      <c r="N283" s="127"/>
      <c r="O283" s="127"/>
    </row>
    <row r="284" spans="1:15" s="128" customFormat="1" x14ac:dyDescent="0.25">
      <c r="A284" s="127"/>
      <c r="B284" s="127"/>
      <c r="C284" s="127"/>
      <c r="I284" s="127"/>
      <c r="J284" s="127"/>
      <c r="K284" s="127"/>
      <c r="L284" s="127"/>
      <c r="M284" s="127"/>
      <c r="N284" s="127"/>
      <c r="O284" s="127"/>
    </row>
    <row r="285" spans="1:15" s="128" customFormat="1" x14ac:dyDescent="0.25">
      <c r="A285" s="127"/>
      <c r="B285" s="127"/>
      <c r="C285" s="127"/>
      <c r="I285" s="127"/>
      <c r="J285" s="127"/>
      <c r="K285" s="127"/>
      <c r="L285" s="127"/>
      <c r="M285" s="127"/>
      <c r="N285" s="127"/>
      <c r="O285" s="127"/>
    </row>
    <row r="286" spans="1:15" s="128" customFormat="1" x14ac:dyDescent="0.25">
      <c r="A286" s="127"/>
      <c r="B286" s="127"/>
      <c r="C286" s="127"/>
      <c r="I286" s="127"/>
      <c r="J286" s="127"/>
      <c r="K286" s="127"/>
      <c r="L286" s="127"/>
      <c r="M286" s="127"/>
      <c r="N286" s="127"/>
      <c r="O286" s="127"/>
    </row>
    <row r="287" spans="1:15" s="128" customFormat="1" x14ac:dyDescent="0.25">
      <c r="A287" s="127"/>
      <c r="B287" s="127"/>
      <c r="C287" s="127"/>
      <c r="I287" s="127"/>
      <c r="J287" s="127"/>
      <c r="K287" s="127"/>
      <c r="L287" s="127"/>
      <c r="M287" s="127"/>
      <c r="N287" s="127"/>
      <c r="O287" s="127"/>
    </row>
    <row r="288" spans="1:15" s="128" customFormat="1" x14ac:dyDescent="0.25">
      <c r="A288" s="127"/>
      <c r="B288" s="127"/>
      <c r="C288" s="127"/>
      <c r="I288" s="127"/>
      <c r="J288" s="127"/>
      <c r="K288" s="127"/>
      <c r="L288" s="127"/>
      <c r="M288" s="127"/>
      <c r="N288" s="127"/>
      <c r="O288" s="127"/>
    </row>
    <row r="289" spans="1:15" s="128" customFormat="1" x14ac:dyDescent="0.25">
      <c r="A289" s="127"/>
      <c r="B289" s="127"/>
      <c r="C289" s="127"/>
      <c r="I289" s="127"/>
      <c r="J289" s="127"/>
      <c r="K289" s="127"/>
      <c r="L289" s="127"/>
      <c r="M289" s="127"/>
      <c r="N289" s="127"/>
      <c r="O289" s="127"/>
    </row>
    <row r="290" spans="1:15" s="128" customFormat="1" x14ac:dyDescent="0.25">
      <c r="A290" s="127"/>
      <c r="B290" s="127"/>
      <c r="C290" s="127"/>
      <c r="I290" s="127"/>
      <c r="J290" s="127"/>
      <c r="K290" s="127"/>
      <c r="L290" s="127"/>
      <c r="M290" s="127"/>
      <c r="N290" s="127"/>
      <c r="O290" s="127"/>
    </row>
    <row r="291" spans="1:15" s="128" customFormat="1" x14ac:dyDescent="0.25">
      <c r="A291" s="127"/>
      <c r="B291" s="127"/>
      <c r="C291" s="127"/>
      <c r="I291" s="127"/>
      <c r="J291" s="127"/>
      <c r="K291" s="127"/>
      <c r="L291" s="127"/>
      <c r="M291" s="127"/>
      <c r="N291" s="127"/>
      <c r="O291" s="127"/>
    </row>
    <row r="292" spans="1:15" s="128" customFormat="1" x14ac:dyDescent="0.25">
      <c r="A292" s="127"/>
      <c r="B292" s="127"/>
      <c r="C292" s="127"/>
      <c r="I292" s="127"/>
      <c r="J292" s="127"/>
      <c r="K292" s="127"/>
      <c r="L292" s="127"/>
      <c r="M292" s="127"/>
      <c r="N292" s="127"/>
      <c r="O292" s="127"/>
    </row>
    <row r="293" spans="1:15" s="128" customFormat="1" x14ac:dyDescent="0.25">
      <c r="A293" s="127"/>
      <c r="B293" s="127"/>
      <c r="C293" s="127"/>
      <c r="I293" s="127"/>
      <c r="J293" s="127"/>
      <c r="K293" s="127"/>
      <c r="L293" s="127"/>
      <c r="M293" s="127"/>
      <c r="N293" s="127"/>
      <c r="O293" s="127"/>
    </row>
    <row r="294" spans="1:15" s="128" customFormat="1" x14ac:dyDescent="0.25">
      <c r="A294" s="127"/>
      <c r="B294" s="127"/>
      <c r="C294" s="127"/>
      <c r="I294" s="127"/>
      <c r="J294" s="127"/>
      <c r="K294" s="127"/>
      <c r="L294" s="127"/>
      <c r="M294" s="127"/>
      <c r="N294" s="127"/>
      <c r="O294" s="127"/>
    </row>
    <row r="295" spans="1:15" s="128" customFormat="1" x14ac:dyDescent="0.25">
      <c r="A295" s="127"/>
      <c r="B295" s="127"/>
      <c r="C295" s="127"/>
      <c r="I295" s="127"/>
      <c r="J295" s="127"/>
      <c r="K295" s="127"/>
      <c r="L295" s="127"/>
      <c r="M295" s="127"/>
      <c r="N295" s="127"/>
      <c r="O295" s="127"/>
    </row>
    <row r="296" spans="1:15" s="128" customFormat="1" x14ac:dyDescent="0.25">
      <c r="A296" s="127"/>
      <c r="B296" s="127"/>
      <c r="C296" s="127"/>
      <c r="I296" s="127"/>
      <c r="J296" s="127"/>
      <c r="K296" s="127"/>
      <c r="L296" s="127"/>
      <c r="M296" s="127"/>
      <c r="N296" s="127"/>
      <c r="O296" s="127"/>
    </row>
    <row r="297" spans="1:15" s="128" customFormat="1" x14ac:dyDescent="0.25">
      <c r="A297" s="127"/>
      <c r="B297" s="127"/>
      <c r="C297" s="127"/>
      <c r="I297" s="127"/>
      <c r="J297" s="127"/>
      <c r="K297" s="127"/>
      <c r="L297" s="127"/>
      <c r="M297" s="127"/>
      <c r="N297" s="127"/>
      <c r="O297" s="127"/>
    </row>
    <row r="298" spans="1:15" s="128" customFormat="1" x14ac:dyDescent="0.25">
      <c r="A298" s="127"/>
      <c r="B298" s="127"/>
      <c r="C298" s="127"/>
      <c r="I298" s="127"/>
      <c r="J298" s="127"/>
      <c r="K298" s="127"/>
      <c r="L298" s="127"/>
      <c r="M298" s="127"/>
      <c r="N298" s="127"/>
      <c r="O298" s="127"/>
    </row>
    <row r="299" spans="1:15" s="128" customFormat="1" ht="13" thickBot="1" x14ac:dyDescent="0.3">
      <c r="A299" s="127"/>
      <c r="B299" s="127"/>
      <c r="C299" s="127"/>
      <c r="I299" s="127"/>
      <c r="J299" s="127"/>
      <c r="K299" s="127"/>
      <c r="L299" s="127"/>
      <c r="M299" s="127"/>
      <c r="N299" s="127"/>
      <c r="O299" s="127"/>
    </row>
    <row r="300" spans="1:15" s="128" customFormat="1" x14ac:dyDescent="0.25">
      <c r="A300" s="127"/>
      <c r="B300" s="550" t="s">
        <v>248</v>
      </c>
      <c r="C300" s="551"/>
      <c r="D300" s="552"/>
      <c r="E300" s="131">
        <v>17256</v>
      </c>
      <c r="F300" s="132" t="s">
        <v>247</v>
      </c>
      <c r="G300" s="131" t="s">
        <v>246</v>
      </c>
      <c r="H300" s="543">
        <v>4600</v>
      </c>
      <c r="I300" s="127"/>
      <c r="J300" s="127"/>
      <c r="K300" s="127"/>
      <c r="L300" s="127"/>
      <c r="M300" s="127"/>
      <c r="N300" s="127"/>
      <c r="O300" s="127"/>
    </row>
    <row r="301" spans="1:15" s="128" customFormat="1" ht="13" thickBot="1" x14ac:dyDescent="0.3">
      <c r="A301" s="127"/>
      <c r="B301" s="556" t="s">
        <v>245</v>
      </c>
      <c r="C301" s="546"/>
      <c r="D301" s="547"/>
      <c r="E301" s="129">
        <v>32150</v>
      </c>
      <c r="F301" s="130" t="s">
        <v>244</v>
      </c>
      <c r="G301" s="129" t="s">
        <v>243</v>
      </c>
      <c r="H301" s="544"/>
      <c r="I301" s="127"/>
      <c r="J301" s="127"/>
      <c r="K301" s="127"/>
      <c r="L301" s="127"/>
      <c r="M301" s="127"/>
      <c r="N301" s="127"/>
      <c r="O301" s="127"/>
    </row>
    <row r="302" spans="1:15" s="128" customFormat="1" x14ac:dyDescent="0.25">
      <c r="A302" s="127"/>
      <c r="B302" s="127"/>
      <c r="C302" s="127"/>
      <c r="I302" s="127"/>
      <c r="J302" s="127"/>
      <c r="K302" s="127"/>
      <c r="L302" s="127"/>
      <c r="M302" s="127"/>
      <c r="N302" s="127"/>
      <c r="O302" s="127"/>
    </row>
    <row r="303" spans="1:15" s="128" customFormat="1" x14ac:dyDescent="0.25">
      <c r="A303" s="127"/>
      <c r="B303" s="127"/>
      <c r="C303" s="127"/>
      <c r="I303" s="127"/>
      <c r="J303" s="127"/>
      <c r="K303" s="127"/>
      <c r="L303" s="127"/>
      <c r="M303" s="127"/>
      <c r="N303" s="127"/>
      <c r="O303" s="127"/>
    </row>
    <row r="315" spans="2:8" ht="13" thickBot="1" x14ac:dyDescent="0.3"/>
    <row r="316" spans="2:8" x14ac:dyDescent="0.25">
      <c r="B316" s="550" t="s">
        <v>248</v>
      </c>
      <c r="C316" s="551"/>
      <c r="D316" s="552"/>
      <c r="E316" s="131">
        <v>17256</v>
      </c>
      <c r="F316" s="132" t="s">
        <v>247</v>
      </c>
      <c r="G316" s="131" t="s">
        <v>246</v>
      </c>
      <c r="H316" s="543">
        <v>4600</v>
      </c>
    </row>
    <row r="317" spans="2:8" ht="13" thickBot="1" x14ac:dyDescent="0.3">
      <c r="B317" s="545" t="s">
        <v>245</v>
      </c>
      <c r="C317" s="546"/>
      <c r="D317" s="547"/>
      <c r="E317" s="129">
        <v>32150</v>
      </c>
      <c r="F317" s="130" t="s">
        <v>244</v>
      </c>
      <c r="G317" s="129" t="s">
        <v>243</v>
      </c>
      <c r="H317" s="544"/>
    </row>
  </sheetData>
  <sheetProtection selectLockedCells="1"/>
  <mergeCells count="186">
    <mergeCell ref="B300:D300"/>
    <mergeCell ref="H300:H301"/>
    <mergeCell ref="B301:D301"/>
    <mergeCell ref="B316:D316"/>
    <mergeCell ref="H316:H317"/>
    <mergeCell ref="B317:D317"/>
    <mergeCell ref="A2:H2"/>
    <mergeCell ref="C5:G5"/>
    <mergeCell ref="A6:B6"/>
    <mergeCell ref="A3:H3"/>
    <mergeCell ref="A4:H4"/>
    <mergeCell ref="E6:F6"/>
    <mergeCell ref="A7:B7"/>
    <mergeCell ref="A13:A14"/>
    <mergeCell ref="B13:D13"/>
    <mergeCell ref="B14:D14"/>
    <mergeCell ref="A11:A12"/>
    <mergeCell ref="B11:D11"/>
    <mergeCell ref="B12:D12"/>
    <mergeCell ref="A9:A10"/>
    <mergeCell ref="E7:F7"/>
    <mergeCell ref="B15:D15"/>
    <mergeCell ref="H15:H16"/>
    <mergeCell ref="B16:D16"/>
    <mergeCell ref="B9:D10"/>
    <mergeCell ref="F9:F10"/>
    <mergeCell ref="A33:A34"/>
    <mergeCell ref="B33:D33"/>
    <mergeCell ref="H33:H34"/>
    <mergeCell ref="B34:D34"/>
    <mergeCell ref="A31:A32"/>
    <mergeCell ref="B31:D31"/>
    <mergeCell ref="H31:H32"/>
    <mergeCell ref="B32:D32"/>
    <mergeCell ref="B19:D19"/>
    <mergeCell ref="H19:H20"/>
    <mergeCell ref="B20:D20"/>
    <mergeCell ref="B21:D21"/>
    <mergeCell ref="H21:H22"/>
    <mergeCell ref="B22:D22"/>
    <mergeCell ref="B23:D23"/>
    <mergeCell ref="H23:H24"/>
    <mergeCell ref="B24:D24"/>
    <mergeCell ref="B25:D25"/>
    <mergeCell ref="H25:H26"/>
    <mergeCell ref="H13:H14"/>
    <mergeCell ref="H11:H12"/>
    <mergeCell ref="G9:G10"/>
    <mergeCell ref="A69:A70"/>
    <mergeCell ref="B69:D69"/>
    <mergeCell ref="H69:H70"/>
    <mergeCell ref="B70:D70"/>
    <mergeCell ref="H51:H52"/>
    <mergeCell ref="B52:D52"/>
    <mergeCell ref="A49:A50"/>
    <mergeCell ref="B49:D49"/>
    <mergeCell ref="H49:H50"/>
    <mergeCell ref="B50:D50"/>
    <mergeCell ref="A63:A64"/>
    <mergeCell ref="B63:D63"/>
    <mergeCell ref="H63:H64"/>
    <mergeCell ref="B64:D64"/>
    <mergeCell ref="H67:H68"/>
    <mergeCell ref="B58:D58"/>
    <mergeCell ref="A55:A56"/>
    <mergeCell ref="H61:H62"/>
    <mergeCell ref="H65:H66"/>
    <mergeCell ref="B66:D66"/>
    <mergeCell ref="H55:H56"/>
    <mergeCell ref="H53:H54"/>
    <mergeCell ref="A98:H98"/>
    <mergeCell ref="A71:A72"/>
    <mergeCell ref="B71:D71"/>
    <mergeCell ref="H71:H72"/>
    <mergeCell ref="B72:D72"/>
    <mergeCell ref="A73:A74"/>
    <mergeCell ref="B73:D73"/>
    <mergeCell ref="H73:H74"/>
    <mergeCell ref="B74:D74"/>
    <mergeCell ref="A97:H97"/>
    <mergeCell ref="E92:H92"/>
    <mergeCell ref="B78:D78"/>
    <mergeCell ref="A79:A80"/>
    <mergeCell ref="B79:D79"/>
    <mergeCell ref="H79:H80"/>
    <mergeCell ref="B80:D80"/>
    <mergeCell ref="A81:A82"/>
    <mergeCell ref="B81:D81"/>
    <mergeCell ref="H81:H82"/>
    <mergeCell ref="B82:D82"/>
    <mergeCell ref="H85:H86"/>
    <mergeCell ref="B86:D86"/>
    <mergeCell ref="A87:A88"/>
    <mergeCell ref="B87:D87"/>
    <mergeCell ref="E95:F95"/>
    <mergeCell ref="A75:A76"/>
    <mergeCell ref="B75:D75"/>
    <mergeCell ref="H75:H76"/>
    <mergeCell ref="B76:D76"/>
    <mergeCell ref="A77:A78"/>
    <mergeCell ref="B77:D77"/>
    <mergeCell ref="H77:H78"/>
    <mergeCell ref="E93:F94"/>
    <mergeCell ref="G93:H94"/>
    <mergeCell ref="H87:H88"/>
    <mergeCell ref="B88:D88"/>
    <mergeCell ref="A89:A90"/>
    <mergeCell ref="B89:D89"/>
    <mergeCell ref="H89:H90"/>
    <mergeCell ref="B90:D90"/>
    <mergeCell ref="A83:A84"/>
    <mergeCell ref="B83:D83"/>
    <mergeCell ref="H83:H84"/>
    <mergeCell ref="B84:D84"/>
    <mergeCell ref="A85:A86"/>
    <mergeCell ref="B85:D85"/>
    <mergeCell ref="G95:H95"/>
    <mergeCell ref="E9:E10"/>
    <mergeCell ref="A67:A68"/>
    <mergeCell ref="B67:D67"/>
    <mergeCell ref="B68:D68"/>
    <mergeCell ref="A65:A66"/>
    <mergeCell ref="B65:D65"/>
    <mergeCell ref="A47:A48"/>
    <mergeCell ref="B47:D47"/>
    <mergeCell ref="H47:H48"/>
    <mergeCell ref="B48:D48"/>
    <mergeCell ref="H43:H44"/>
    <mergeCell ref="B44:D44"/>
    <mergeCell ref="A41:A42"/>
    <mergeCell ref="B41:D41"/>
    <mergeCell ref="H41:H42"/>
    <mergeCell ref="B42:D42"/>
    <mergeCell ref="H59:H60"/>
    <mergeCell ref="B60:D60"/>
    <mergeCell ref="A57:A58"/>
    <mergeCell ref="B57:D57"/>
    <mergeCell ref="H57:H58"/>
    <mergeCell ref="B51:D51"/>
    <mergeCell ref="A21:A22"/>
    <mergeCell ref="A27:A28"/>
    <mergeCell ref="A29:A30"/>
    <mergeCell ref="A23:A24"/>
    <mergeCell ref="A25:A26"/>
    <mergeCell ref="A51:A52"/>
    <mergeCell ref="A61:A62"/>
    <mergeCell ref="B61:D61"/>
    <mergeCell ref="B62:D62"/>
    <mergeCell ref="A59:A60"/>
    <mergeCell ref="B59:D59"/>
    <mergeCell ref="B55:D55"/>
    <mergeCell ref="B56:D56"/>
    <mergeCell ref="A53:A54"/>
    <mergeCell ref="B53:D53"/>
    <mergeCell ref="B54:D54"/>
    <mergeCell ref="B26:D26"/>
    <mergeCell ref="B37:D37"/>
    <mergeCell ref="B38:D38"/>
    <mergeCell ref="B27:D27"/>
    <mergeCell ref="B28:D28"/>
    <mergeCell ref="B29:D29"/>
    <mergeCell ref="B30:D30"/>
    <mergeCell ref="A15:A16"/>
    <mergeCell ref="A17:A18"/>
    <mergeCell ref="A35:A36"/>
    <mergeCell ref="B35:D35"/>
    <mergeCell ref="H35:H36"/>
    <mergeCell ref="B36:D36"/>
    <mergeCell ref="A45:A46"/>
    <mergeCell ref="B45:D45"/>
    <mergeCell ref="H45:H46"/>
    <mergeCell ref="B46:D46"/>
    <mergeCell ref="A43:A44"/>
    <mergeCell ref="B43:D43"/>
    <mergeCell ref="A39:A40"/>
    <mergeCell ref="B39:D39"/>
    <mergeCell ref="H39:H40"/>
    <mergeCell ref="B40:D40"/>
    <mergeCell ref="A37:A38"/>
    <mergeCell ref="A19:A20"/>
    <mergeCell ref="H37:H38"/>
    <mergeCell ref="H27:H28"/>
    <mergeCell ref="H29:H30"/>
    <mergeCell ref="B17:D17"/>
    <mergeCell ref="H17:H18"/>
    <mergeCell ref="B18:D18"/>
  </mergeCells>
  <printOptions horizontalCentered="1"/>
  <pageMargins left="0.19685039370078741" right="0.19685039370078741" top="0.39370078740157483" bottom="0.19685039370078741" header="0" footer="0"/>
  <pageSetup paperSize="9" scale="85" fitToHeight="2" orientation="portrait" r:id="rId1"/>
  <headerFooter>
    <oddHeader>&amp;L&amp;G&amp;C&amp;"Arial Cyr,полужирный"ТУРНИР ПО ВИДУ СПОРТА
"ТЕННИС" (0130002611Я)</oddHeader>
  </headerFooter>
  <rowBreaks count="1" manualBreakCount="1">
    <brk id="64" max="16383" man="1"/>
  </rowBreaks>
  <drawing r:id="rId2"/>
  <legacyDrawingHF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CCFFFF"/>
    <pageSetUpPr fitToPage="1"/>
  </sheetPr>
  <dimension ref="A1:AE204"/>
  <sheetViews>
    <sheetView showGridLines="0" zoomScale="55" zoomScaleNormal="55" workbookViewId="0">
      <pane ySplit="8" topLeftCell="A9" activePane="bottomLeft" state="frozen"/>
      <selection activeCell="N32" sqref="N32"/>
      <selection pane="bottomLeft" activeCell="N32" sqref="N32"/>
    </sheetView>
  </sheetViews>
  <sheetFormatPr defaultRowHeight="12" customHeight="1" x14ac:dyDescent="0.25"/>
  <cols>
    <col min="1" max="1" width="4" style="14" customWidth="1"/>
    <col min="2" max="2" width="6.26953125" style="14" customWidth="1"/>
    <col min="3" max="3" width="7.81640625" style="14" customWidth="1"/>
    <col min="4" max="4" width="18" style="14" customWidth="1"/>
    <col min="5" max="5" width="8" style="14" customWidth="1"/>
    <col min="6" max="6" width="15.26953125" style="104" customWidth="1"/>
    <col min="7" max="7" width="11.7265625" style="57" customWidth="1"/>
    <col min="8" max="10" width="11.7265625" style="14" customWidth="1"/>
    <col min="11" max="11" width="10" style="14" customWidth="1"/>
    <col min="12" max="13" width="11.7265625" style="14" customWidth="1"/>
    <col min="14" max="14" width="10" style="14" customWidth="1"/>
    <col min="15" max="15" width="9.1796875" style="14"/>
    <col min="16" max="19" width="9.1796875" style="14" hidden="1" customWidth="1"/>
    <col min="20" max="20" width="9.1796875" style="14"/>
    <col min="21" max="21" width="37" style="14" hidden="1" customWidth="1"/>
    <col min="22" max="23" width="0" style="14" hidden="1" customWidth="1"/>
    <col min="24" max="256" width="9.1796875" style="14"/>
    <col min="257" max="257" width="4" style="14" customWidth="1"/>
    <col min="258" max="258" width="6.26953125" style="14" customWidth="1"/>
    <col min="259" max="259" width="7.81640625" style="14" customWidth="1"/>
    <col min="260" max="260" width="18" style="14" customWidth="1"/>
    <col min="261" max="261" width="8" style="14" customWidth="1"/>
    <col min="262" max="262" width="15.26953125" style="14" customWidth="1"/>
    <col min="263" max="266" width="11.7265625" style="14" customWidth="1"/>
    <col min="267" max="267" width="10" style="14" customWidth="1"/>
    <col min="268" max="269" width="11.7265625" style="14" customWidth="1"/>
    <col min="270" max="270" width="10" style="14" customWidth="1"/>
    <col min="271" max="512" width="9.1796875" style="14"/>
    <col min="513" max="513" width="4" style="14" customWidth="1"/>
    <col min="514" max="514" width="6.26953125" style="14" customWidth="1"/>
    <col min="515" max="515" width="7.81640625" style="14" customWidth="1"/>
    <col min="516" max="516" width="18" style="14" customWidth="1"/>
    <col min="517" max="517" width="8" style="14" customWidth="1"/>
    <col min="518" max="518" width="15.26953125" style="14" customWidth="1"/>
    <col min="519" max="522" width="11.7265625" style="14" customWidth="1"/>
    <col min="523" max="523" width="10" style="14" customWidth="1"/>
    <col min="524" max="525" width="11.7265625" style="14" customWidth="1"/>
    <col min="526" max="526" width="10" style="14" customWidth="1"/>
    <col min="527" max="768" width="9.1796875" style="14"/>
    <col min="769" max="769" width="4" style="14" customWidth="1"/>
    <col min="770" max="770" width="6.26953125" style="14" customWidth="1"/>
    <col min="771" max="771" width="7.81640625" style="14" customWidth="1"/>
    <col min="772" max="772" width="18" style="14" customWidth="1"/>
    <col min="773" max="773" width="8" style="14" customWidth="1"/>
    <col min="774" max="774" width="15.26953125" style="14" customWidth="1"/>
    <col min="775" max="778" width="11.7265625" style="14" customWidth="1"/>
    <col min="779" max="779" width="10" style="14" customWidth="1"/>
    <col min="780" max="781" width="11.7265625" style="14" customWidth="1"/>
    <col min="782" max="782" width="10" style="14" customWidth="1"/>
    <col min="783" max="1024" width="9.1796875" style="14"/>
    <col min="1025" max="1025" width="4" style="14" customWidth="1"/>
    <col min="1026" max="1026" width="6.26953125" style="14" customWidth="1"/>
    <col min="1027" max="1027" width="7.81640625" style="14" customWidth="1"/>
    <col min="1028" max="1028" width="18" style="14" customWidth="1"/>
    <col min="1029" max="1029" width="8" style="14" customWidth="1"/>
    <col min="1030" max="1030" width="15.26953125" style="14" customWidth="1"/>
    <col min="1031" max="1034" width="11.7265625" style="14" customWidth="1"/>
    <col min="1035" max="1035" width="10" style="14" customWidth="1"/>
    <col min="1036" max="1037" width="11.7265625" style="14" customWidth="1"/>
    <col min="1038" max="1038" width="10" style="14" customWidth="1"/>
    <col min="1039" max="1280" width="9.1796875" style="14"/>
    <col min="1281" max="1281" width="4" style="14" customWidth="1"/>
    <col min="1282" max="1282" width="6.26953125" style="14" customWidth="1"/>
    <col min="1283" max="1283" width="7.81640625" style="14" customWidth="1"/>
    <col min="1284" max="1284" width="18" style="14" customWidth="1"/>
    <col min="1285" max="1285" width="8" style="14" customWidth="1"/>
    <col min="1286" max="1286" width="15.26953125" style="14" customWidth="1"/>
    <col min="1287" max="1290" width="11.7265625" style="14" customWidth="1"/>
    <col min="1291" max="1291" width="10" style="14" customWidth="1"/>
    <col min="1292" max="1293" width="11.7265625" style="14" customWidth="1"/>
    <col min="1294" max="1294" width="10" style="14" customWidth="1"/>
    <col min="1295" max="1536" width="9.1796875" style="14"/>
    <col min="1537" max="1537" width="4" style="14" customWidth="1"/>
    <col min="1538" max="1538" width="6.26953125" style="14" customWidth="1"/>
    <col min="1539" max="1539" width="7.81640625" style="14" customWidth="1"/>
    <col min="1540" max="1540" width="18" style="14" customWidth="1"/>
    <col min="1541" max="1541" width="8" style="14" customWidth="1"/>
    <col min="1542" max="1542" width="15.26953125" style="14" customWidth="1"/>
    <col min="1543" max="1546" width="11.7265625" style="14" customWidth="1"/>
    <col min="1547" max="1547" width="10" style="14" customWidth="1"/>
    <col min="1548" max="1549" width="11.7265625" style="14" customWidth="1"/>
    <col min="1550" max="1550" width="10" style="14" customWidth="1"/>
    <col min="1551" max="1792" width="9.1796875" style="14"/>
    <col min="1793" max="1793" width="4" style="14" customWidth="1"/>
    <col min="1794" max="1794" width="6.26953125" style="14" customWidth="1"/>
    <col min="1795" max="1795" width="7.81640625" style="14" customWidth="1"/>
    <col min="1796" max="1796" width="18" style="14" customWidth="1"/>
    <col min="1797" max="1797" width="8" style="14" customWidth="1"/>
    <col min="1798" max="1798" width="15.26953125" style="14" customWidth="1"/>
    <col min="1799" max="1802" width="11.7265625" style="14" customWidth="1"/>
    <col min="1803" max="1803" width="10" style="14" customWidth="1"/>
    <col min="1804" max="1805" width="11.7265625" style="14" customWidth="1"/>
    <col min="1806" max="1806" width="10" style="14" customWidth="1"/>
    <col min="1807" max="2048" width="9.1796875" style="14"/>
    <col min="2049" max="2049" width="4" style="14" customWidth="1"/>
    <col min="2050" max="2050" width="6.26953125" style="14" customWidth="1"/>
    <col min="2051" max="2051" width="7.81640625" style="14" customWidth="1"/>
    <col min="2052" max="2052" width="18" style="14" customWidth="1"/>
    <col min="2053" max="2053" width="8" style="14" customWidth="1"/>
    <col min="2054" max="2054" width="15.26953125" style="14" customWidth="1"/>
    <col min="2055" max="2058" width="11.7265625" style="14" customWidth="1"/>
    <col min="2059" max="2059" width="10" style="14" customWidth="1"/>
    <col min="2060" max="2061" width="11.7265625" style="14" customWidth="1"/>
    <col min="2062" max="2062" width="10" style="14" customWidth="1"/>
    <col min="2063" max="2304" width="9.1796875" style="14"/>
    <col min="2305" max="2305" width="4" style="14" customWidth="1"/>
    <col min="2306" max="2306" width="6.26953125" style="14" customWidth="1"/>
    <col min="2307" max="2307" width="7.81640625" style="14" customWidth="1"/>
    <col min="2308" max="2308" width="18" style="14" customWidth="1"/>
    <col min="2309" max="2309" width="8" style="14" customWidth="1"/>
    <col min="2310" max="2310" width="15.26953125" style="14" customWidth="1"/>
    <col min="2311" max="2314" width="11.7265625" style="14" customWidth="1"/>
    <col min="2315" max="2315" width="10" style="14" customWidth="1"/>
    <col min="2316" max="2317" width="11.7265625" style="14" customWidth="1"/>
    <col min="2318" max="2318" width="10" style="14" customWidth="1"/>
    <col min="2319" max="2560" width="9.1796875" style="14"/>
    <col min="2561" max="2561" width="4" style="14" customWidth="1"/>
    <col min="2562" max="2562" width="6.26953125" style="14" customWidth="1"/>
    <col min="2563" max="2563" width="7.81640625" style="14" customWidth="1"/>
    <col min="2564" max="2564" width="18" style="14" customWidth="1"/>
    <col min="2565" max="2565" width="8" style="14" customWidth="1"/>
    <col min="2566" max="2566" width="15.26953125" style="14" customWidth="1"/>
    <col min="2567" max="2570" width="11.7265625" style="14" customWidth="1"/>
    <col min="2571" max="2571" width="10" style="14" customWidth="1"/>
    <col min="2572" max="2573" width="11.7265625" style="14" customWidth="1"/>
    <col min="2574" max="2574" width="10" style="14" customWidth="1"/>
    <col min="2575" max="2816" width="9.1796875" style="14"/>
    <col min="2817" max="2817" width="4" style="14" customWidth="1"/>
    <col min="2818" max="2818" width="6.26953125" style="14" customWidth="1"/>
    <col min="2819" max="2819" width="7.81640625" style="14" customWidth="1"/>
    <col min="2820" max="2820" width="18" style="14" customWidth="1"/>
    <col min="2821" max="2821" width="8" style="14" customWidth="1"/>
    <col min="2822" max="2822" width="15.26953125" style="14" customWidth="1"/>
    <col min="2823" max="2826" width="11.7265625" style="14" customWidth="1"/>
    <col min="2827" max="2827" width="10" style="14" customWidth="1"/>
    <col min="2828" max="2829" width="11.7265625" style="14" customWidth="1"/>
    <col min="2830" max="2830" width="10" style="14" customWidth="1"/>
    <col min="2831" max="3072" width="9.1796875" style="14"/>
    <col min="3073" max="3073" width="4" style="14" customWidth="1"/>
    <col min="3074" max="3074" width="6.26953125" style="14" customWidth="1"/>
    <col min="3075" max="3075" width="7.81640625" style="14" customWidth="1"/>
    <col min="3076" max="3076" width="18" style="14" customWidth="1"/>
    <col min="3077" max="3077" width="8" style="14" customWidth="1"/>
    <col min="3078" max="3078" width="15.26953125" style="14" customWidth="1"/>
    <col min="3079" max="3082" width="11.7265625" style="14" customWidth="1"/>
    <col min="3083" max="3083" width="10" style="14" customWidth="1"/>
    <col min="3084" max="3085" width="11.7265625" style="14" customWidth="1"/>
    <col min="3086" max="3086" width="10" style="14" customWidth="1"/>
    <col min="3087" max="3328" width="9.1796875" style="14"/>
    <col min="3329" max="3329" width="4" style="14" customWidth="1"/>
    <col min="3330" max="3330" width="6.26953125" style="14" customWidth="1"/>
    <col min="3331" max="3331" width="7.81640625" style="14" customWidth="1"/>
    <col min="3332" max="3332" width="18" style="14" customWidth="1"/>
    <col min="3333" max="3333" width="8" style="14" customWidth="1"/>
    <col min="3334" max="3334" width="15.26953125" style="14" customWidth="1"/>
    <col min="3335" max="3338" width="11.7265625" style="14" customWidth="1"/>
    <col min="3339" max="3339" width="10" style="14" customWidth="1"/>
    <col min="3340" max="3341" width="11.7265625" style="14" customWidth="1"/>
    <col min="3342" max="3342" width="10" style="14" customWidth="1"/>
    <col min="3343" max="3584" width="9.1796875" style="14"/>
    <col min="3585" max="3585" width="4" style="14" customWidth="1"/>
    <col min="3586" max="3586" width="6.26953125" style="14" customWidth="1"/>
    <col min="3587" max="3587" width="7.81640625" style="14" customWidth="1"/>
    <col min="3588" max="3588" width="18" style="14" customWidth="1"/>
    <col min="3589" max="3589" width="8" style="14" customWidth="1"/>
    <col min="3590" max="3590" width="15.26953125" style="14" customWidth="1"/>
    <col min="3591" max="3594" width="11.7265625" style="14" customWidth="1"/>
    <col min="3595" max="3595" width="10" style="14" customWidth="1"/>
    <col min="3596" max="3597" width="11.7265625" style="14" customWidth="1"/>
    <col min="3598" max="3598" width="10" style="14" customWidth="1"/>
    <col min="3599" max="3840" width="9.1796875" style="14"/>
    <col min="3841" max="3841" width="4" style="14" customWidth="1"/>
    <col min="3842" max="3842" width="6.26953125" style="14" customWidth="1"/>
    <col min="3843" max="3843" width="7.81640625" style="14" customWidth="1"/>
    <col min="3844" max="3844" width="18" style="14" customWidth="1"/>
    <col min="3845" max="3845" width="8" style="14" customWidth="1"/>
    <col min="3846" max="3846" width="15.26953125" style="14" customWidth="1"/>
    <col min="3847" max="3850" width="11.7265625" style="14" customWidth="1"/>
    <col min="3851" max="3851" width="10" style="14" customWidth="1"/>
    <col min="3852" max="3853" width="11.7265625" style="14" customWidth="1"/>
    <col min="3854" max="3854" width="10" style="14" customWidth="1"/>
    <col min="3855" max="4096" width="9.1796875" style="14"/>
    <col min="4097" max="4097" width="4" style="14" customWidth="1"/>
    <col min="4098" max="4098" width="6.26953125" style="14" customWidth="1"/>
    <col min="4099" max="4099" width="7.81640625" style="14" customWidth="1"/>
    <col min="4100" max="4100" width="18" style="14" customWidth="1"/>
    <col min="4101" max="4101" width="8" style="14" customWidth="1"/>
    <col min="4102" max="4102" width="15.26953125" style="14" customWidth="1"/>
    <col min="4103" max="4106" width="11.7265625" style="14" customWidth="1"/>
    <col min="4107" max="4107" width="10" style="14" customWidth="1"/>
    <col min="4108" max="4109" width="11.7265625" style="14" customWidth="1"/>
    <col min="4110" max="4110" width="10" style="14" customWidth="1"/>
    <col min="4111" max="4352" width="9.1796875" style="14"/>
    <col min="4353" max="4353" width="4" style="14" customWidth="1"/>
    <col min="4354" max="4354" width="6.26953125" style="14" customWidth="1"/>
    <col min="4355" max="4355" width="7.81640625" style="14" customWidth="1"/>
    <col min="4356" max="4356" width="18" style="14" customWidth="1"/>
    <col min="4357" max="4357" width="8" style="14" customWidth="1"/>
    <col min="4358" max="4358" width="15.26953125" style="14" customWidth="1"/>
    <col min="4359" max="4362" width="11.7265625" style="14" customWidth="1"/>
    <col min="4363" max="4363" width="10" style="14" customWidth="1"/>
    <col min="4364" max="4365" width="11.7265625" style="14" customWidth="1"/>
    <col min="4366" max="4366" width="10" style="14" customWidth="1"/>
    <col min="4367" max="4608" width="9.1796875" style="14"/>
    <col min="4609" max="4609" width="4" style="14" customWidth="1"/>
    <col min="4610" max="4610" width="6.26953125" style="14" customWidth="1"/>
    <col min="4611" max="4611" width="7.81640625" style="14" customWidth="1"/>
    <col min="4612" max="4612" width="18" style="14" customWidth="1"/>
    <col min="4613" max="4613" width="8" style="14" customWidth="1"/>
    <col min="4614" max="4614" width="15.26953125" style="14" customWidth="1"/>
    <col min="4615" max="4618" width="11.7265625" style="14" customWidth="1"/>
    <col min="4619" max="4619" width="10" style="14" customWidth="1"/>
    <col min="4620" max="4621" width="11.7265625" style="14" customWidth="1"/>
    <col min="4622" max="4622" width="10" style="14" customWidth="1"/>
    <col min="4623" max="4864" width="9.1796875" style="14"/>
    <col min="4865" max="4865" width="4" style="14" customWidth="1"/>
    <col min="4866" max="4866" width="6.26953125" style="14" customWidth="1"/>
    <col min="4867" max="4867" width="7.81640625" style="14" customWidth="1"/>
    <col min="4868" max="4868" width="18" style="14" customWidth="1"/>
    <col min="4869" max="4869" width="8" style="14" customWidth="1"/>
    <col min="4870" max="4870" width="15.26953125" style="14" customWidth="1"/>
    <col min="4871" max="4874" width="11.7265625" style="14" customWidth="1"/>
    <col min="4875" max="4875" width="10" style="14" customWidth="1"/>
    <col min="4876" max="4877" width="11.7265625" style="14" customWidth="1"/>
    <col min="4878" max="4878" width="10" style="14" customWidth="1"/>
    <col min="4879" max="5120" width="9.1796875" style="14"/>
    <col min="5121" max="5121" width="4" style="14" customWidth="1"/>
    <col min="5122" max="5122" width="6.26953125" style="14" customWidth="1"/>
    <col min="5123" max="5123" width="7.81640625" style="14" customWidth="1"/>
    <col min="5124" max="5124" width="18" style="14" customWidth="1"/>
    <col min="5125" max="5125" width="8" style="14" customWidth="1"/>
    <col min="5126" max="5126" width="15.26953125" style="14" customWidth="1"/>
    <col min="5127" max="5130" width="11.7265625" style="14" customWidth="1"/>
    <col min="5131" max="5131" width="10" style="14" customWidth="1"/>
    <col min="5132" max="5133" width="11.7265625" style="14" customWidth="1"/>
    <col min="5134" max="5134" width="10" style="14" customWidth="1"/>
    <col min="5135" max="5376" width="9.1796875" style="14"/>
    <col min="5377" max="5377" width="4" style="14" customWidth="1"/>
    <col min="5378" max="5378" width="6.26953125" style="14" customWidth="1"/>
    <col min="5379" max="5379" width="7.81640625" style="14" customWidth="1"/>
    <col min="5380" max="5380" width="18" style="14" customWidth="1"/>
    <col min="5381" max="5381" width="8" style="14" customWidth="1"/>
    <col min="5382" max="5382" width="15.26953125" style="14" customWidth="1"/>
    <col min="5383" max="5386" width="11.7265625" style="14" customWidth="1"/>
    <col min="5387" max="5387" width="10" style="14" customWidth="1"/>
    <col min="5388" max="5389" width="11.7265625" style="14" customWidth="1"/>
    <col min="5390" max="5390" width="10" style="14" customWidth="1"/>
    <col min="5391" max="5632" width="9.1796875" style="14"/>
    <col min="5633" max="5633" width="4" style="14" customWidth="1"/>
    <col min="5634" max="5634" width="6.26953125" style="14" customWidth="1"/>
    <col min="5635" max="5635" width="7.81640625" style="14" customWidth="1"/>
    <col min="5636" max="5636" width="18" style="14" customWidth="1"/>
    <col min="5637" max="5637" width="8" style="14" customWidth="1"/>
    <col min="5638" max="5638" width="15.26953125" style="14" customWidth="1"/>
    <col min="5639" max="5642" width="11.7265625" style="14" customWidth="1"/>
    <col min="5643" max="5643" width="10" style="14" customWidth="1"/>
    <col min="5644" max="5645" width="11.7265625" style="14" customWidth="1"/>
    <col min="5646" max="5646" width="10" style="14" customWidth="1"/>
    <col min="5647" max="5888" width="9.1796875" style="14"/>
    <col min="5889" max="5889" width="4" style="14" customWidth="1"/>
    <col min="5890" max="5890" width="6.26953125" style="14" customWidth="1"/>
    <col min="5891" max="5891" width="7.81640625" style="14" customWidth="1"/>
    <col min="5892" max="5892" width="18" style="14" customWidth="1"/>
    <col min="5893" max="5893" width="8" style="14" customWidth="1"/>
    <col min="5894" max="5894" width="15.26953125" style="14" customWidth="1"/>
    <col min="5895" max="5898" width="11.7265625" style="14" customWidth="1"/>
    <col min="5899" max="5899" width="10" style="14" customWidth="1"/>
    <col min="5900" max="5901" width="11.7265625" style="14" customWidth="1"/>
    <col min="5902" max="5902" width="10" style="14" customWidth="1"/>
    <col min="5903" max="6144" width="9.1796875" style="14"/>
    <col min="6145" max="6145" width="4" style="14" customWidth="1"/>
    <col min="6146" max="6146" width="6.26953125" style="14" customWidth="1"/>
    <col min="6147" max="6147" width="7.81640625" style="14" customWidth="1"/>
    <col min="6148" max="6148" width="18" style="14" customWidth="1"/>
    <col min="6149" max="6149" width="8" style="14" customWidth="1"/>
    <col min="6150" max="6150" width="15.26953125" style="14" customWidth="1"/>
    <col min="6151" max="6154" width="11.7265625" style="14" customWidth="1"/>
    <col min="6155" max="6155" width="10" style="14" customWidth="1"/>
    <col min="6156" max="6157" width="11.7265625" style="14" customWidth="1"/>
    <col min="6158" max="6158" width="10" style="14" customWidth="1"/>
    <col min="6159" max="6400" width="9.1796875" style="14"/>
    <col min="6401" max="6401" width="4" style="14" customWidth="1"/>
    <col min="6402" max="6402" width="6.26953125" style="14" customWidth="1"/>
    <col min="6403" max="6403" width="7.81640625" style="14" customWidth="1"/>
    <col min="6404" max="6404" width="18" style="14" customWidth="1"/>
    <col min="6405" max="6405" width="8" style="14" customWidth="1"/>
    <col min="6406" max="6406" width="15.26953125" style="14" customWidth="1"/>
    <col min="6407" max="6410" width="11.7265625" style="14" customWidth="1"/>
    <col min="6411" max="6411" width="10" style="14" customWidth="1"/>
    <col min="6412" max="6413" width="11.7265625" style="14" customWidth="1"/>
    <col min="6414" max="6414" width="10" style="14" customWidth="1"/>
    <col min="6415" max="6656" width="9.1796875" style="14"/>
    <col min="6657" max="6657" width="4" style="14" customWidth="1"/>
    <col min="6658" max="6658" width="6.26953125" style="14" customWidth="1"/>
    <col min="6659" max="6659" width="7.81640625" style="14" customWidth="1"/>
    <col min="6660" max="6660" width="18" style="14" customWidth="1"/>
    <col min="6661" max="6661" width="8" style="14" customWidth="1"/>
    <col min="6662" max="6662" width="15.26953125" style="14" customWidth="1"/>
    <col min="6663" max="6666" width="11.7265625" style="14" customWidth="1"/>
    <col min="6667" max="6667" width="10" style="14" customWidth="1"/>
    <col min="6668" max="6669" width="11.7265625" style="14" customWidth="1"/>
    <col min="6670" max="6670" width="10" style="14" customWidth="1"/>
    <col min="6671" max="6912" width="9.1796875" style="14"/>
    <col min="6913" max="6913" width="4" style="14" customWidth="1"/>
    <col min="6914" max="6914" width="6.26953125" style="14" customWidth="1"/>
    <col min="6915" max="6915" width="7.81640625" style="14" customWidth="1"/>
    <col min="6916" max="6916" width="18" style="14" customWidth="1"/>
    <col min="6917" max="6917" width="8" style="14" customWidth="1"/>
    <col min="6918" max="6918" width="15.26953125" style="14" customWidth="1"/>
    <col min="6919" max="6922" width="11.7265625" style="14" customWidth="1"/>
    <col min="6923" max="6923" width="10" style="14" customWidth="1"/>
    <col min="6924" max="6925" width="11.7265625" style="14" customWidth="1"/>
    <col min="6926" max="6926" width="10" style="14" customWidth="1"/>
    <col min="6927" max="7168" width="9.1796875" style="14"/>
    <col min="7169" max="7169" width="4" style="14" customWidth="1"/>
    <col min="7170" max="7170" width="6.26953125" style="14" customWidth="1"/>
    <col min="7171" max="7171" width="7.81640625" style="14" customWidth="1"/>
    <col min="7172" max="7172" width="18" style="14" customWidth="1"/>
    <col min="7173" max="7173" width="8" style="14" customWidth="1"/>
    <col min="7174" max="7174" width="15.26953125" style="14" customWidth="1"/>
    <col min="7175" max="7178" width="11.7265625" style="14" customWidth="1"/>
    <col min="7179" max="7179" width="10" style="14" customWidth="1"/>
    <col min="7180" max="7181" width="11.7265625" style="14" customWidth="1"/>
    <col min="7182" max="7182" width="10" style="14" customWidth="1"/>
    <col min="7183" max="7424" width="9.1796875" style="14"/>
    <col min="7425" max="7425" width="4" style="14" customWidth="1"/>
    <col min="7426" max="7426" width="6.26953125" style="14" customWidth="1"/>
    <col min="7427" max="7427" width="7.81640625" style="14" customWidth="1"/>
    <col min="7428" max="7428" width="18" style="14" customWidth="1"/>
    <col min="7429" max="7429" width="8" style="14" customWidth="1"/>
    <col min="7430" max="7430" width="15.26953125" style="14" customWidth="1"/>
    <col min="7431" max="7434" width="11.7265625" style="14" customWidth="1"/>
    <col min="7435" max="7435" width="10" style="14" customWidth="1"/>
    <col min="7436" max="7437" width="11.7265625" style="14" customWidth="1"/>
    <col min="7438" max="7438" width="10" style="14" customWidth="1"/>
    <col min="7439" max="7680" width="9.1796875" style="14"/>
    <col min="7681" max="7681" width="4" style="14" customWidth="1"/>
    <col min="7682" max="7682" width="6.26953125" style="14" customWidth="1"/>
    <col min="7683" max="7683" width="7.81640625" style="14" customWidth="1"/>
    <col min="7684" max="7684" width="18" style="14" customWidth="1"/>
    <col min="7685" max="7685" width="8" style="14" customWidth="1"/>
    <col min="7686" max="7686" width="15.26953125" style="14" customWidth="1"/>
    <col min="7687" max="7690" width="11.7265625" style="14" customWidth="1"/>
    <col min="7691" max="7691" width="10" style="14" customWidth="1"/>
    <col min="7692" max="7693" width="11.7265625" style="14" customWidth="1"/>
    <col min="7694" max="7694" width="10" style="14" customWidth="1"/>
    <col min="7695" max="7936" width="9.1796875" style="14"/>
    <col min="7937" max="7937" width="4" style="14" customWidth="1"/>
    <col min="7938" max="7938" width="6.26953125" style="14" customWidth="1"/>
    <col min="7939" max="7939" width="7.81640625" style="14" customWidth="1"/>
    <col min="7940" max="7940" width="18" style="14" customWidth="1"/>
    <col min="7941" max="7941" width="8" style="14" customWidth="1"/>
    <col min="7942" max="7942" width="15.26953125" style="14" customWidth="1"/>
    <col min="7943" max="7946" width="11.7265625" style="14" customWidth="1"/>
    <col min="7947" max="7947" width="10" style="14" customWidth="1"/>
    <col min="7948" max="7949" width="11.7265625" style="14" customWidth="1"/>
    <col min="7950" max="7950" width="10" style="14" customWidth="1"/>
    <col min="7951" max="8192" width="9.1796875" style="14"/>
    <col min="8193" max="8193" width="4" style="14" customWidth="1"/>
    <col min="8194" max="8194" width="6.26953125" style="14" customWidth="1"/>
    <col min="8195" max="8195" width="7.81640625" style="14" customWidth="1"/>
    <col min="8196" max="8196" width="18" style="14" customWidth="1"/>
    <col min="8197" max="8197" width="8" style="14" customWidth="1"/>
    <col min="8198" max="8198" width="15.26953125" style="14" customWidth="1"/>
    <col min="8199" max="8202" width="11.7265625" style="14" customWidth="1"/>
    <col min="8203" max="8203" width="10" style="14" customWidth="1"/>
    <col min="8204" max="8205" width="11.7265625" style="14" customWidth="1"/>
    <col min="8206" max="8206" width="10" style="14" customWidth="1"/>
    <col min="8207" max="8448" width="9.1796875" style="14"/>
    <col min="8449" max="8449" width="4" style="14" customWidth="1"/>
    <col min="8450" max="8450" width="6.26953125" style="14" customWidth="1"/>
    <col min="8451" max="8451" width="7.81640625" style="14" customWidth="1"/>
    <col min="8452" max="8452" width="18" style="14" customWidth="1"/>
    <col min="8453" max="8453" width="8" style="14" customWidth="1"/>
    <col min="8454" max="8454" width="15.26953125" style="14" customWidth="1"/>
    <col min="8455" max="8458" width="11.7265625" style="14" customWidth="1"/>
    <col min="8459" max="8459" width="10" style="14" customWidth="1"/>
    <col min="8460" max="8461" width="11.7265625" style="14" customWidth="1"/>
    <col min="8462" max="8462" width="10" style="14" customWidth="1"/>
    <col min="8463" max="8704" width="9.1796875" style="14"/>
    <col min="8705" max="8705" width="4" style="14" customWidth="1"/>
    <col min="8706" max="8706" width="6.26953125" style="14" customWidth="1"/>
    <col min="8707" max="8707" width="7.81640625" style="14" customWidth="1"/>
    <col min="8708" max="8708" width="18" style="14" customWidth="1"/>
    <col min="8709" max="8709" width="8" style="14" customWidth="1"/>
    <col min="8710" max="8710" width="15.26953125" style="14" customWidth="1"/>
    <col min="8711" max="8714" width="11.7265625" style="14" customWidth="1"/>
    <col min="8715" max="8715" width="10" style="14" customWidth="1"/>
    <col min="8716" max="8717" width="11.7265625" style="14" customWidth="1"/>
    <col min="8718" max="8718" width="10" style="14" customWidth="1"/>
    <col min="8719" max="8960" width="9.1796875" style="14"/>
    <col min="8961" max="8961" width="4" style="14" customWidth="1"/>
    <col min="8962" max="8962" width="6.26953125" style="14" customWidth="1"/>
    <col min="8963" max="8963" width="7.81640625" style="14" customWidth="1"/>
    <col min="8964" max="8964" width="18" style="14" customWidth="1"/>
    <col min="8965" max="8965" width="8" style="14" customWidth="1"/>
    <col min="8966" max="8966" width="15.26953125" style="14" customWidth="1"/>
    <col min="8967" max="8970" width="11.7265625" style="14" customWidth="1"/>
    <col min="8971" max="8971" width="10" style="14" customWidth="1"/>
    <col min="8972" max="8973" width="11.7265625" style="14" customWidth="1"/>
    <col min="8974" max="8974" width="10" style="14" customWidth="1"/>
    <col min="8975" max="9216" width="9.1796875" style="14"/>
    <col min="9217" max="9217" width="4" style="14" customWidth="1"/>
    <col min="9218" max="9218" width="6.26953125" style="14" customWidth="1"/>
    <col min="9219" max="9219" width="7.81640625" style="14" customWidth="1"/>
    <col min="9220" max="9220" width="18" style="14" customWidth="1"/>
    <col min="9221" max="9221" width="8" style="14" customWidth="1"/>
    <col min="9222" max="9222" width="15.26953125" style="14" customWidth="1"/>
    <col min="9223" max="9226" width="11.7265625" style="14" customWidth="1"/>
    <col min="9227" max="9227" width="10" style="14" customWidth="1"/>
    <col min="9228" max="9229" width="11.7265625" style="14" customWidth="1"/>
    <col min="9230" max="9230" width="10" style="14" customWidth="1"/>
    <col min="9231" max="9472" width="9.1796875" style="14"/>
    <col min="9473" max="9473" width="4" style="14" customWidth="1"/>
    <col min="9474" max="9474" width="6.26953125" style="14" customWidth="1"/>
    <col min="9475" max="9475" width="7.81640625" style="14" customWidth="1"/>
    <col min="9476" max="9476" width="18" style="14" customWidth="1"/>
    <col min="9477" max="9477" width="8" style="14" customWidth="1"/>
    <col min="9478" max="9478" width="15.26953125" style="14" customWidth="1"/>
    <col min="9479" max="9482" width="11.7265625" style="14" customWidth="1"/>
    <col min="9483" max="9483" width="10" style="14" customWidth="1"/>
    <col min="9484" max="9485" width="11.7265625" style="14" customWidth="1"/>
    <col min="9486" max="9486" width="10" style="14" customWidth="1"/>
    <col min="9487" max="9728" width="9.1796875" style="14"/>
    <col min="9729" max="9729" width="4" style="14" customWidth="1"/>
    <col min="9730" max="9730" width="6.26953125" style="14" customWidth="1"/>
    <col min="9731" max="9731" width="7.81640625" style="14" customWidth="1"/>
    <col min="9732" max="9732" width="18" style="14" customWidth="1"/>
    <col min="9733" max="9733" width="8" style="14" customWidth="1"/>
    <col min="9734" max="9734" width="15.26953125" style="14" customWidth="1"/>
    <col min="9735" max="9738" width="11.7265625" style="14" customWidth="1"/>
    <col min="9739" max="9739" width="10" style="14" customWidth="1"/>
    <col min="9740" max="9741" width="11.7265625" style="14" customWidth="1"/>
    <col min="9742" max="9742" width="10" style="14" customWidth="1"/>
    <col min="9743" max="9984" width="9.1796875" style="14"/>
    <col min="9985" max="9985" width="4" style="14" customWidth="1"/>
    <col min="9986" max="9986" width="6.26953125" style="14" customWidth="1"/>
    <col min="9987" max="9987" width="7.81640625" style="14" customWidth="1"/>
    <col min="9988" max="9988" width="18" style="14" customWidth="1"/>
    <col min="9989" max="9989" width="8" style="14" customWidth="1"/>
    <col min="9990" max="9990" width="15.26953125" style="14" customWidth="1"/>
    <col min="9991" max="9994" width="11.7265625" style="14" customWidth="1"/>
    <col min="9995" max="9995" width="10" style="14" customWidth="1"/>
    <col min="9996" max="9997" width="11.7265625" style="14" customWidth="1"/>
    <col min="9998" max="9998" width="10" style="14" customWidth="1"/>
    <col min="9999" max="10240" width="9.1796875" style="14"/>
    <col min="10241" max="10241" width="4" style="14" customWidth="1"/>
    <col min="10242" max="10242" width="6.26953125" style="14" customWidth="1"/>
    <col min="10243" max="10243" width="7.81640625" style="14" customWidth="1"/>
    <col min="10244" max="10244" width="18" style="14" customWidth="1"/>
    <col min="10245" max="10245" width="8" style="14" customWidth="1"/>
    <col min="10246" max="10246" width="15.26953125" style="14" customWidth="1"/>
    <col min="10247" max="10250" width="11.7265625" style="14" customWidth="1"/>
    <col min="10251" max="10251" width="10" style="14" customWidth="1"/>
    <col min="10252" max="10253" width="11.7265625" style="14" customWidth="1"/>
    <col min="10254" max="10254" width="10" style="14" customWidth="1"/>
    <col min="10255" max="10496" width="9.1796875" style="14"/>
    <col min="10497" max="10497" width="4" style="14" customWidth="1"/>
    <col min="10498" max="10498" width="6.26953125" style="14" customWidth="1"/>
    <col min="10499" max="10499" width="7.81640625" style="14" customWidth="1"/>
    <col min="10500" max="10500" width="18" style="14" customWidth="1"/>
    <col min="10501" max="10501" width="8" style="14" customWidth="1"/>
    <col min="10502" max="10502" width="15.26953125" style="14" customWidth="1"/>
    <col min="10503" max="10506" width="11.7265625" style="14" customWidth="1"/>
    <col min="10507" max="10507" width="10" style="14" customWidth="1"/>
    <col min="10508" max="10509" width="11.7265625" style="14" customWidth="1"/>
    <col min="10510" max="10510" width="10" style="14" customWidth="1"/>
    <col min="10511" max="10752" width="9.1796875" style="14"/>
    <col min="10753" max="10753" width="4" style="14" customWidth="1"/>
    <col min="10754" max="10754" width="6.26953125" style="14" customWidth="1"/>
    <col min="10755" max="10755" width="7.81640625" style="14" customWidth="1"/>
    <col min="10756" max="10756" width="18" style="14" customWidth="1"/>
    <col min="10757" max="10757" width="8" style="14" customWidth="1"/>
    <col min="10758" max="10758" width="15.26953125" style="14" customWidth="1"/>
    <col min="10759" max="10762" width="11.7265625" style="14" customWidth="1"/>
    <col min="10763" max="10763" width="10" style="14" customWidth="1"/>
    <col min="10764" max="10765" width="11.7265625" style="14" customWidth="1"/>
    <col min="10766" max="10766" width="10" style="14" customWidth="1"/>
    <col min="10767" max="11008" width="9.1796875" style="14"/>
    <col min="11009" max="11009" width="4" style="14" customWidth="1"/>
    <col min="11010" max="11010" width="6.26953125" style="14" customWidth="1"/>
    <col min="11011" max="11011" width="7.81640625" style="14" customWidth="1"/>
    <col min="11012" max="11012" width="18" style="14" customWidth="1"/>
    <col min="11013" max="11013" width="8" style="14" customWidth="1"/>
    <col min="11014" max="11014" width="15.26953125" style="14" customWidth="1"/>
    <col min="11015" max="11018" width="11.7265625" style="14" customWidth="1"/>
    <col min="11019" max="11019" width="10" style="14" customWidth="1"/>
    <col min="11020" max="11021" width="11.7265625" style="14" customWidth="1"/>
    <col min="11022" max="11022" width="10" style="14" customWidth="1"/>
    <col min="11023" max="11264" width="9.1796875" style="14"/>
    <col min="11265" max="11265" width="4" style="14" customWidth="1"/>
    <col min="11266" max="11266" width="6.26953125" style="14" customWidth="1"/>
    <col min="11267" max="11267" width="7.81640625" style="14" customWidth="1"/>
    <col min="11268" max="11268" width="18" style="14" customWidth="1"/>
    <col min="11269" max="11269" width="8" style="14" customWidth="1"/>
    <col min="11270" max="11270" width="15.26953125" style="14" customWidth="1"/>
    <col min="11271" max="11274" width="11.7265625" style="14" customWidth="1"/>
    <col min="11275" max="11275" width="10" style="14" customWidth="1"/>
    <col min="11276" max="11277" width="11.7265625" style="14" customWidth="1"/>
    <col min="11278" max="11278" width="10" style="14" customWidth="1"/>
    <col min="11279" max="11520" width="9.1796875" style="14"/>
    <col min="11521" max="11521" width="4" style="14" customWidth="1"/>
    <col min="11522" max="11522" width="6.26953125" style="14" customWidth="1"/>
    <col min="11523" max="11523" width="7.81640625" style="14" customWidth="1"/>
    <col min="11524" max="11524" width="18" style="14" customWidth="1"/>
    <col min="11525" max="11525" width="8" style="14" customWidth="1"/>
    <col min="11526" max="11526" width="15.26953125" style="14" customWidth="1"/>
    <col min="11527" max="11530" width="11.7265625" style="14" customWidth="1"/>
    <col min="11531" max="11531" width="10" style="14" customWidth="1"/>
    <col min="11532" max="11533" width="11.7265625" style="14" customWidth="1"/>
    <col min="11534" max="11534" width="10" style="14" customWidth="1"/>
    <col min="11535" max="11776" width="9.1796875" style="14"/>
    <col min="11777" max="11777" width="4" style="14" customWidth="1"/>
    <col min="11778" max="11778" width="6.26953125" style="14" customWidth="1"/>
    <col min="11779" max="11779" width="7.81640625" style="14" customWidth="1"/>
    <col min="11780" max="11780" width="18" style="14" customWidth="1"/>
    <col min="11781" max="11781" width="8" style="14" customWidth="1"/>
    <col min="11782" max="11782" width="15.26953125" style="14" customWidth="1"/>
    <col min="11783" max="11786" width="11.7265625" style="14" customWidth="1"/>
    <col min="11787" max="11787" width="10" style="14" customWidth="1"/>
    <col min="11788" max="11789" width="11.7265625" style="14" customWidth="1"/>
    <col min="11790" max="11790" width="10" style="14" customWidth="1"/>
    <col min="11791" max="12032" width="9.1796875" style="14"/>
    <col min="12033" max="12033" width="4" style="14" customWidth="1"/>
    <col min="12034" max="12034" width="6.26953125" style="14" customWidth="1"/>
    <col min="12035" max="12035" width="7.81640625" style="14" customWidth="1"/>
    <col min="12036" max="12036" width="18" style="14" customWidth="1"/>
    <col min="12037" max="12037" width="8" style="14" customWidth="1"/>
    <col min="12038" max="12038" width="15.26953125" style="14" customWidth="1"/>
    <col min="12039" max="12042" width="11.7265625" style="14" customWidth="1"/>
    <col min="12043" max="12043" width="10" style="14" customWidth="1"/>
    <col min="12044" max="12045" width="11.7265625" style="14" customWidth="1"/>
    <col min="12046" max="12046" width="10" style="14" customWidth="1"/>
    <col min="12047" max="12288" width="9.1796875" style="14"/>
    <col min="12289" max="12289" width="4" style="14" customWidth="1"/>
    <col min="12290" max="12290" width="6.26953125" style="14" customWidth="1"/>
    <col min="12291" max="12291" width="7.81640625" style="14" customWidth="1"/>
    <col min="12292" max="12292" width="18" style="14" customWidth="1"/>
    <col min="12293" max="12293" width="8" style="14" customWidth="1"/>
    <col min="12294" max="12294" width="15.26953125" style="14" customWidth="1"/>
    <col min="12295" max="12298" width="11.7265625" style="14" customWidth="1"/>
    <col min="12299" max="12299" width="10" style="14" customWidth="1"/>
    <col min="12300" max="12301" width="11.7265625" style="14" customWidth="1"/>
    <col min="12302" max="12302" width="10" style="14" customWidth="1"/>
    <col min="12303" max="12544" width="9.1796875" style="14"/>
    <col min="12545" max="12545" width="4" style="14" customWidth="1"/>
    <col min="12546" max="12546" width="6.26953125" style="14" customWidth="1"/>
    <col min="12547" max="12547" width="7.81640625" style="14" customWidth="1"/>
    <col min="12548" max="12548" width="18" style="14" customWidth="1"/>
    <col min="12549" max="12549" width="8" style="14" customWidth="1"/>
    <col min="12550" max="12550" width="15.26953125" style="14" customWidth="1"/>
    <col min="12551" max="12554" width="11.7265625" style="14" customWidth="1"/>
    <col min="12555" max="12555" width="10" style="14" customWidth="1"/>
    <col min="12556" max="12557" width="11.7265625" style="14" customWidth="1"/>
    <col min="12558" max="12558" width="10" style="14" customWidth="1"/>
    <col min="12559" max="12800" width="9.1796875" style="14"/>
    <col min="12801" max="12801" width="4" style="14" customWidth="1"/>
    <col min="12802" max="12802" width="6.26953125" style="14" customWidth="1"/>
    <col min="12803" max="12803" width="7.81640625" style="14" customWidth="1"/>
    <col min="12804" max="12804" width="18" style="14" customWidth="1"/>
    <col min="12805" max="12805" width="8" style="14" customWidth="1"/>
    <col min="12806" max="12806" width="15.26953125" style="14" customWidth="1"/>
    <col min="12807" max="12810" width="11.7265625" style="14" customWidth="1"/>
    <col min="12811" max="12811" width="10" style="14" customWidth="1"/>
    <col min="12812" max="12813" width="11.7265625" style="14" customWidth="1"/>
    <col min="12814" max="12814" width="10" style="14" customWidth="1"/>
    <col min="12815" max="13056" width="9.1796875" style="14"/>
    <col min="13057" max="13057" width="4" style="14" customWidth="1"/>
    <col min="13058" max="13058" width="6.26953125" style="14" customWidth="1"/>
    <col min="13059" max="13059" width="7.81640625" style="14" customWidth="1"/>
    <col min="13060" max="13060" width="18" style="14" customWidth="1"/>
    <col min="13061" max="13061" width="8" style="14" customWidth="1"/>
    <col min="13062" max="13062" width="15.26953125" style="14" customWidth="1"/>
    <col min="13063" max="13066" width="11.7265625" style="14" customWidth="1"/>
    <col min="13067" max="13067" width="10" style="14" customWidth="1"/>
    <col min="13068" max="13069" width="11.7265625" style="14" customWidth="1"/>
    <col min="13070" max="13070" width="10" style="14" customWidth="1"/>
    <col min="13071" max="13312" width="9.1796875" style="14"/>
    <col min="13313" max="13313" width="4" style="14" customWidth="1"/>
    <col min="13314" max="13314" width="6.26953125" style="14" customWidth="1"/>
    <col min="13315" max="13315" width="7.81640625" style="14" customWidth="1"/>
    <col min="13316" max="13316" width="18" style="14" customWidth="1"/>
    <col min="13317" max="13317" width="8" style="14" customWidth="1"/>
    <col min="13318" max="13318" width="15.26953125" style="14" customWidth="1"/>
    <col min="13319" max="13322" width="11.7265625" style="14" customWidth="1"/>
    <col min="13323" max="13323" width="10" style="14" customWidth="1"/>
    <col min="13324" max="13325" width="11.7265625" style="14" customWidth="1"/>
    <col min="13326" max="13326" width="10" style="14" customWidth="1"/>
    <col min="13327" max="13568" width="9.1796875" style="14"/>
    <col min="13569" max="13569" width="4" style="14" customWidth="1"/>
    <col min="13570" max="13570" width="6.26953125" style="14" customWidth="1"/>
    <col min="13571" max="13571" width="7.81640625" style="14" customWidth="1"/>
    <col min="13572" max="13572" width="18" style="14" customWidth="1"/>
    <col min="13573" max="13573" width="8" style="14" customWidth="1"/>
    <col min="13574" max="13574" width="15.26953125" style="14" customWidth="1"/>
    <col min="13575" max="13578" width="11.7265625" style="14" customWidth="1"/>
    <col min="13579" max="13579" width="10" style="14" customWidth="1"/>
    <col min="13580" max="13581" width="11.7265625" style="14" customWidth="1"/>
    <col min="13582" max="13582" width="10" style="14" customWidth="1"/>
    <col min="13583" max="13824" width="9.1796875" style="14"/>
    <col min="13825" max="13825" width="4" style="14" customWidth="1"/>
    <col min="13826" max="13826" width="6.26953125" style="14" customWidth="1"/>
    <col min="13827" max="13827" width="7.81640625" style="14" customWidth="1"/>
    <col min="13828" max="13828" width="18" style="14" customWidth="1"/>
    <col min="13829" max="13829" width="8" style="14" customWidth="1"/>
    <col min="13830" max="13830" width="15.26953125" style="14" customWidth="1"/>
    <col min="13831" max="13834" width="11.7265625" style="14" customWidth="1"/>
    <col min="13835" max="13835" width="10" style="14" customWidth="1"/>
    <col min="13836" max="13837" width="11.7265625" style="14" customWidth="1"/>
    <col min="13838" max="13838" width="10" style="14" customWidth="1"/>
    <col min="13839" max="14080" width="9.1796875" style="14"/>
    <col min="14081" max="14081" width="4" style="14" customWidth="1"/>
    <col min="14082" max="14082" width="6.26953125" style="14" customWidth="1"/>
    <col min="14083" max="14083" width="7.81640625" style="14" customWidth="1"/>
    <col min="14084" max="14084" width="18" style="14" customWidth="1"/>
    <col min="14085" max="14085" width="8" style="14" customWidth="1"/>
    <col min="14086" max="14086" width="15.26953125" style="14" customWidth="1"/>
    <col min="14087" max="14090" width="11.7265625" style="14" customWidth="1"/>
    <col min="14091" max="14091" width="10" style="14" customWidth="1"/>
    <col min="14092" max="14093" width="11.7265625" style="14" customWidth="1"/>
    <col min="14094" max="14094" width="10" style="14" customWidth="1"/>
    <col min="14095" max="14336" width="9.1796875" style="14"/>
    <col min="14337" max="14337" width="4" style="14" customWidth="1"/>
    <col min="14338" max="14338" width="6.26953125" style="14" customWidth="1"/>
    <col min="14339" max="14339" width="7.81640625" style="14" customWidth="1"/>
    <col min="14340" max="14340" width="18" style="14" customWidth="1"/>
    <col min="14341" max="14341" width="8" style="14" customWidth="1"/>
    <col min="14342" max="14342" width="15.26953125" style="14" customWidth="1"/>
    <col min="14343" max="14346" width="11.7265625" style="14" customWidth="1"/>
    <col min="14347" max="14347" width="10" style="14" customWidth="1"/>
    <col min="14348" max="14349" width="11.7265625" style="14" customWidth="1"/>
    <col min="14350" max="14350" width="10" style="14" customWidth="1"/>
    <col min="14351" max="14592" width="9.1796875" style="14"/>
    <col min="14593" max="14593" width="4" style="14" customWidth="1"/>
    <col min="14594" max="14594" width="6.26953125" style="14" customWidth="1"/>
    <col min="14595" max="14595" width="7.81640625" style="14" customWidth="1"/>
    <col min="14596" max="14596" width="18" style="14" customWidth="1"/>
    <col min="14597" max="14597" width="8" style="14" customWidth="1"/>
    <col min="14598" max="14598" width="15.26953125" style="14" customWidth="1"/>
    <col min="14599" max="14602" width="11.7265625" style="14" customWidth="1"/>
    <col min="14603" max="14603" width="10" style="14" customWidth="1"/>
    <col min="14604" max="14605" width="11.7265625" style="14" customWidth="1"/>
    <col min="14606" max="14606" width="10" style="14" customWidth="1"/>
    <col min="14607" max="14848" width="9.1796875" style="14"/>
    <col min="14849" max="14849" width="4" style="14" customWidth="1"/>
    <col min="14850" max="14850" width="6.26953125" style="14" customWidth="1"/>
    <col min="14851" max="14851" width="7.81640625" style="14" customWidth="1"/>
    <col min="14852" max="14852" width="18" style="14" customWidth="1"/>
    <col min="14853" max="14853" width="8" style="14" customWidth="1"/>
    <col min="14854" max="14854" width="15.26953125" style="14" customWidth="1"/>
    <col min="14855" max="14858" width="11.7265625" style="14" customWidth="1"/>
    <col min="14859" max="14859" width="10" style="14" customWidth="1"/>
    <col min="14860" max="14861" width="11.7265625" style="14" customWidth="1"/>
    <col min="14862" max="14862" width="10" style="14" customWidth="1"/>
    <col min="14863" max="15104" width="9.1796875" style="14"/>
    <col min="15105" max="15105" width="4" style="14" customWidth="1"/>
    <col min="15106" max="15106" width="6.26953125" style="14" customWidth="1"/>
    <col min="15107" max="15107" width="7.81640625" style="14" customWidth="1"/>
    <col min="15108" max="15108" width="18" style="14" customWidth="1"/>
    <col min="15109" max="15109" width="8" style="14" customWidth="1"/>
    <col min="15110" max="15110" width="15.26953125" style="14" customWidth="1"/>
    <col min="15111" max="15114" width="11.7265625" style="14" customWidth="1"/>
    <col min="15115" max="15115" width="10" style="14" customWidth="1"/>
    <col min="15116" max="15117" width="11.7265625" style="14" customWidth="1"/>
    <col min="15118" max="15118" width="10" style="14" customWidth="1"/>
    <col min="15119" max="15360" width="9.1796875" style="14"/>
    <col min="15361" max="15361" width="4" style="14" customWidth="1"/>
    <col min="15362" max="15362" width="6.26953125" style="14" customWidth="1"/>
    <col min="15363" max="15363" width="7.81640625" style="14" customWidth="1"/>
    <col min="15364" max="15364" width="18" style="14" customWidth="1"/>
    <col min="15365" max="15365" width="8" style="14" customWidth="1"/>
    <col min="15366" max="15366" width="15.26953125" style="14" customWidth="1"/>
    <col min="15367" max="15370" width="11.7265625" style="14" customWidth="1"/>
    <col min="15371" max="15371" width="10" style="14" customWidth="1"/>
    <col min="15372" max="15373" width="11.7265625" style="14" customWidth="1"/>
    <col min="15374" max="15374" width="10" style="14" customWidth="1"/>
    <col min="15375" max="15616" width="9.1796875" style="14"/>
    <col min="15617" max="15617" width="4" style="14" customWidth="1"/>
    <col min="15618" max="15618" width="6.26953125" style="14" customWidth="1"/>
    <col min="15619" max="15619" width="7.81640625" style="14" customWidth="1"/>
    <col min="15620" max="15620" width="18" style="14" customWidth="1"/>
    <col min="15621" max="15621" width="8" style="14" customWidth="1"/>
    <col min="15622" max="15622" width="15.26953125" style="14" customWidth="1"/>
    <col min="15623" max="15626" width="11.7265625" style="14" customWidth="1"/>
    <col min="15627" max="15627" width="10" style="14" customWidth="1"/>
    <col min="15628" max="15629" width="11.7265625" style="14" customWidth="1"/>
    <col min="15630" max="15630" width="10" style="14" customWidth="1"/>
    <col min="15631" max="15872" width="9.1796875" style="14"/>
    <col min="15873" max="15873" width="4" style="14" customWidth="1"/>
    <col min="15874" max="15874" width="6.26953125" style="14" customWidth="1"/>
    <col min="15875" max="15875" width="7.81640625" style="14" customWidth="1"/>
    <col min="15876" max="15876" width="18" style="14" customWidth="1"/>
    <col min="15877" max="15877" width="8" style="14" customWidth="1"/>
    <col min="15878" max="15878" width="15.26953125" style="14" customWidth="1"/>
    <col min="15879" max="15882" width="11.7265625" style="14" customWidth="1"/>
    <col min="15883" max="15883" width="10" style="14" customWidth="1"/>
    <col min="15884" max="15885" width="11.7265625" style="14" customWidth="1"/>
    <col min="15886" max="15886" width="10" style="14" customWidth="1"/>
    <col min="15887" max="16128" width="9.1796875" style="14"/>
    <col min="16129" max="16129" width="4" style="14" customWidth="1"/>
    <col min="16130" max="16130" width="6.26953125" style="14" customWidth="1"/>
    <col min="16131" max="16131" width="7.81640625" style="14" customWidth="1"/>
    <col min="16132" max="16132" width="18" style="14" customWidth="1"/>
    <col min="16133" max="16133" width="8" style="14" customWidth="1"/>
    <col min="16134" max="16134" width="15.26953125" style="14" customWidth="1"/>
    <col min="16135" max="16138" width="11.7265625" style="14" customWidth="1"/>
    <col min="16139" max="16139" width="10" style="14" customWidth="1"/>
    <col min="16140" max="16141" width="11.7265625" style="14" customWidth="1"/>
    <col min="16142" max="16142" width="10" style="14" customWidth="1"/>
    <col min="16143" max="16384" width="9.1796875" style="14"/>
  </cols>
  <sheetData>
    <row r="1" spans="1:31" s="1" customFormat="1" ht="30" customHeight="1" x14ac:dyDescent="0.3">
      <c r="A1" s="538" t="str">
        <f>"ОСНОВНОЙ ТУРНИР В СПОРТИВНОЙ ДИСЦИПЛИНЕ "&amp;IF(OR(J6="ЮНОШИ И ДЕВУШКИ",J6="ЮНИОРЫ И ЮНИОРКИ",J6="МУЖЧИНЫ И ЖЕНЩИНЫ"),"“СМЕШАННЫЙ ПАРНЫЙ РАЗРЯД“","“ПЛЯЖНЫЙ ТЕННИС - ПАРНЫЙ РАЗРЯД“")</f>
        <v>ОСНОВНОЙ ТУРНИР В СПОРТИВНОЙ ДИСЦИПЛИНЕ “ПЛЯЖНЫЙ ТЕННИС - ПАРНЫЙ РАЗРЯД“</v>
      </c>
      <c r="B1" s="538"/>
      <c r="C1" s="538"/>
      <c r="D1" s="538"/>
      <c r="E1" s="538"/>
      <c r="F1" s="538"/>
      <c r="G1" s="538"/>
      <c r="H1" s="538"/>
      <c r="I1" s="538"/>
      <c r="J1" s="538"/>
      <c r="K1" s="538"/>
      <c r="L1" s="538"/>
      <c r="M1" s="538"/>
      <c r="N1" s="538"/>
    </row>
    <row r="2" spans="1:31" s="2" customFormat="1" ht="10" x14ac:dyDescent="0.25">
      <c r="A2" s="539" t="s">
        <v>0</v>
      </c>
      <c r="B2" s="539"/>
      <c r="C2" s="539"/>
      <c r="D2" s="539"/>
      <c r="E2" s="539"/>
      <c r="F2" s="539"/>
      <c r="G2" s="539"/>
      <c r="H2" s="539"/>
      <c r="I2" s="539"/>
      <c r="J2" s="539"/>
      <c r="K2" s="539"/>
      <c r="L2" s="539"/>
      <c r="M2" s="539"/>
      <c r="N2" s="539"/>
    </row>
    <row r="3" spans="1:31" s="1" customFormat="1" ht="24" customHeight="1" x14ac:dyDescent="0.25">
      <c r="A3" s="540" t="s">
        <v>277</v>
      </c>
      <c r="B3" s="540"/>
      <c r="C3" s="540"/>
      <c r="D3" s="540"/>
      <c r="E3" s="540"/>
      <c r="F3" s="540"/>
      <c r="G3" s="540"/>
      <c r="H3" s="540"/>
      <c r="I3" s="540"/>
      <c r="J3" s="540"/>
      <c r="K3" s="540"/>
      <c r="L3" s="540"/>
      <c r="M3" s="540"/>
      <c r="N3" s="540"/>
    </row>
    <row r="4" spans="1:31" s="1" customFormat="1" ht="10.5" customHeight="1" x14ac:dyDescent="0.25">
      <c r="A4" s="3"/>
      <c r="B4" s="3"/>
      <c r="C4" s="541"/>
      <c r="D4" s="541"/>
      <c r="E4" s="541"/>
      <c r="F4" s="541"/>
      <c r="G4" s="541"/>
      <c r="H4" s="541"/>
      <c r="I4" s="541"/>
      <c r="J4" s="541"/>
      <c r="K4" s="4"/>
      <c r="L4" s="4"/>
      <c r="M4" s="4"/>
    </row>
    <row r="5" spans="1:31" s="6" customFormat="1" ht="15.5" x14ac:dyDescent="0.25">
      <c r="A5" s="542" t="s">
        <v>1</v>
      </c>
      <c r="B5" s="542"/>
      <c r="C5" s="542"/>
      <c r="D5" s="542"/>
      <c r="E5" s="542" t="s">
        <v>2</v>
      </c>
      <c r="F5" s="542"/>
      <c r="G5" s="542" t="s">
        <v>3</v>
      </c>
      <c r="H5" s="542"/>
      <c r="I5" s="542"/>
      <c r="J5" s="542" t="s">
        <v>4</v>
      </c>
      <c r="K5" s="542"/>
      <c r="L5" s="542"/>
      <c r="M5" s="5" t="s">
        <v>5</v>
      </c>
      <c r="N5" s="5" t="s">
        <v>6</v>
      </c>
      <c r="V5" s="7"/>
    </row>
    <row r="6" spans="1:31" s="6" customFormat="1" ht="15.5" x14ac:dyDescent="0.25">
      <c r="A6" s="444" t="s">
        <v>7</v>
      </c>
      <c r="B6" s="444"/>
      <c r="C6" s="444"/>
      <c r="D6" s="444"/>
      <c r="E6" s="445">
        <v>45150</v>
      </c>
      <c r="F6" s="444"/>
      <c r="G6" s="444" t="s">
        <v>8</v>
      </c>
      <c r="H6" s="444"/>
      <c r="I6" s="444"/>
      <c r="J6" s="444" t="s">
        <v>9</v>
      </c>
      <c r="K6" s="444"/>
      <c r="L6" s="444"/>
      <c r="M6" s="8" t="s">
        <v>10</v>
      </c>
      <c r="N6" s="8"/>
      <c r="V6" s="7"/>
    </row>
    <row r="7" spans="1:31" s="11" customFormat="1" ht="15.5" x14ac:dyDescent="0.25">
      <c r="A7" s="9"/>
      <c r="B7" s="9"/>
      <c r="C7" s="9"/>
      <c r="D7" s="9"/>
      <c r="E7" s="9"/>
      <c r="F7" s="10"/>
      <c r="K7" s="9"/>
      <c r="L7" s="9"/>
      <c r="M7" s="9"/>
      <c r="N7" s="9"/>
      <c r="V7" s="7"/>
    </row>
    <row r="8" spans="1:31" s="12" customFormat="1" ht="22.5" customHeight="1" x14ac:dyDescent="0.25">
      <c r="A8" s="537" t="s">
        <v>11</v>
      </c>
      <c r="B8" s="537"/>
      <c r="C8" s="537"/>
      <c r="D8" s="537"/>
      <c r="E8" s="537"/>
      <c r="F8" s="537"/>
      <c r="G8" s="537"/>
      <c r="H8" s="537"/>
      <c r="I8" s="537"/>
      <c r="J8" s="537"/>
      <c r="K8" s="537"/>
      <c r="L8" s="537"/>
      <c r="M8" s="537"/>
      <c r="N8" s="537"/>
      <c r="V8" s="13"/>
    </row>
    <row r="9" spans="1:31" ht="15" customHeight="1" thickBot="1" x14ac:dyDescent="0.4">
      <c r="A9" s="508" t="s">
        <v>12</v>
      </c>
      <c r="B9" s="508"/>
      <c r="C9" s="508"/>
      <c r="D9" s="508"/>
      <c r="E9" s="508"/>
      <c r="F9" s="508"/>
      <c r="G9" s="508"/>
      <c r="H9" s="508"/>
      <c r="I9" s="508"/>
      <c r="J9" s="508"/>
      <c r="K9" s="508"/>
      <c r="L9" s="508"/>
      <c r="M9" s="508"/>
      <c r="N9" s="508"/>
      <c r="V9" s="15"/>
    </row>
    <row r="10" spans="1:31" s="27" customFormat="1" ht="50.25" customHeight="1" thickTop="1" thickBot="1" x14ac:dyDescent="0.3">
      <c r="A10" s="16" t="s">
        <v>13</v>
      </c>
      <c r="B10" s="17" t="s">
        <v>14</v>
      </c>
      <c r="C10" s="18" t="s">
        <v>15</v>
      </c>
      <c r="D10" s="19" t="s">
        <v>16</v>
      </c>
      <c r="E10" s="20" t="s">
        <v>17</v>
      </c>
      <c r="F10" s="21" t="s">
        <v>18</v>
      </c>
      <c r="G10" s="22">
        <v>1</v>
      </c>
      <c r="H10" s="23">
        <v>2</v>
      </c>
      <c r="I10" s="22">
        <v>3</v>
      </c>
      <c r="J10" s="24">
        <v>4</v>
      </c>
      <c r="K10" s="19" t="s">
        <v>19</v>
      </c>
      <c r="L10" s="25" t="s">
        <v>20</v>
      </c>
      <c r="M10" s="25" t="s">
        <v>21</v>
      </c>
      <c r="N10" s="26" t="s">
        <v>22</v>
      </c>
      <c r="V10" s="28"/>
    </row>
    <row r="11" spans="1:31" s="34" customFormat="1" ht="20.25" customHeight="1" thickTop="1" x14ac:dyDescent="0.4">
      <c r="A11" s="533">
        <v>1</v>
      </c>
      <c r="B11" s="499">
        <v>1</v>
      </c>
      <c r="C11" s="501"/>
      <c r="D11" s="29" t="s">
        <v>279</v>
      </c>
      <c r="E11" s="30" t="s">
        <v>280</v>
      </c>
      <c r="F11" s="31" t="s">
        <v>29</v>
      </c>
      <c r="G11" s="534"/>
      <c r="H11" s="32">
        <v>1</v>
      </c>
      <c r="I11" s="32">
        <v>1</v>
      </c>
      <c r="J11" s="33">
        <v>1</v>
      </c>
      <c r="K11" s="535">
        <v>3</v>
      </c>
      <c r="L11" s="316">
        <f>(2+2+2)/(6)</f>
        <v>1</v>
      </c>
      <c r="M11" s="316">
        <f>(12+12+12)/(8+9+8+7+9+9)</f>
        <v>0.72</v>
      </c>
      <c r="N11" s="536" t="s">
        <v>139</v>
      </c>
      <c r="P11" s="35">
        <f>12+12</f>
        <v>24</v>
      </c>
      <c r="S11" s="35">
        <f>P11+P13+P15+P17</f>
        <v>55</v>
      </c>
      <c r="U11" s="34" t="s">
        <v>269</v>
      </c>
      <c r="V11" s="161" t="str">
        <f>UPPER(U11)</f>
        <v>КОЛАЙДО ВЛАДИМИР ВИКТОРОВИЧ</v>
      </c>
      <c r="Z11" s="36"/>
    </row>
    <row r="12" spans="1:31" s="34" customFormat="1" ht="20.25" customHeight="1" x14ac:dyDescent="0.35">
      <c r="A12" s="530"/>
      <c r="B12" s="500"/>
      <c r="C12" s="502"/>
      <c r="D12" s="37" t="s">
        <v>281</v>
      </c>
      <c r="E12" s="38" t="s">
        <v>282</v>
      </c>
      <c r="F12" s="39" t="s">
        <v>82</v>
      </c>
      <c r="G12" s="513"/>
      <c r="H12" s="40" t="s">
        <v>434</v>
      </c>
      <c r="I12" s="40" t="s">
        <v>446</v>
      </c>
      <c r="J12" s="41" t="s">
        <v>448</v>
      </c>
      <c r="K12" s="515"/>
      <c r="L12" s="317"/>
      <c r="M12" s="318"/>
      <c r="N12" s="532"/>
      <c r="P12" s="35">
        <f>4+3</f>
        <v>7</v>
      </c>
      <c r="S12" s="35">
        <f>P12+P14+P16+P18</f>
        <v>55</v>
      </c>
      <c r="U12" s="34" t="s">
        <v>268</v>
      </c>
      <c r="V12" s="161" t="str">
        <f t="shared" ref="V12:V18" si="0">UPPER(U12)</f>
        <v>КУКУШИН ИЛЬЯ МАКСИМОВИЧ</v>
      </c>
      <c r="Z12" s="44"/>
      <c r="AA12" s="45"/>
      <c r="AB12" s="45"/>
      <c r="AC12" s="45"/>
      <c r="AD12" s="45"/>
      <c r="AE12" s="45"/>
    </row>
    <row r="13" spans="1:31" s="34" customFormat="1" ht="20.25" customHeight="1" x14ac:dyDescent="0.4">
      <c r="A13" s="521">
        <v>2</v>
      </c>
      <c r="B13" s="499"/>
      <c r="C13" s="501"/>
      <c r="D13" s="46" t="s">
        <v>465</v>
      </c>
      <c r="E13" s="47" t="s">
        <v>345</v>
      </c>
      <c r="F13" s="48" t="s">
        <v>29</v>
      </c>
      <c r="G13" s="49">
        <v>0</v>
      </c>
      <c r="H13" s="492"/>
      <c r="I13" s="50">
        <v>1</v>
      </c>
      <c r="J13" s="51">
        <v>1</v>
      </c>
      <c r="K13" s="504" t="s">
        <v>311</v>
      </c>
      <c r="L13" s="319">
        <f>(0+2+2)/(2+2+2)</f>
        <v>0.66666666666666663</v>
      </c>
      <c r="M13" s="319">
        <f>(2+3+12+6+7)/(8+9+12+8+13)</f>
        <v>0.6</v>
      </c>
      <c r="N13" s="531" t="s">
        <v>142</v>
      </c>
      <c r="P13" s="35">
        <f>4+13</f>
        <v>17</v>
      </c>
      <c r="U13" s="34" t="s">
        <v>263</v>
      </c>
      <c r="V13" s="161" t="str">
        <f t="shared" si="0"/>
        <v>СВЕРДЛОВ ДАНИИЛ АЛЕКСАНДРОВИЧ</v>
      </c>
      <c r="AA13" s="11"/>
      <c r="AB13" s="11"/>
      <c r="AC13" s="11"/>
      <c r="AD13" s="11"/>
      <c r="AE13" s="11"/>
    </row>
    <row r="14" spans="1:31" s="34" customFormat="1" ht="20.25" customHeight="1" x14ac:dyDescent="0.35">
      <c r="A14" s="530"/>
      <c r="B14" s="500"/>
      <c r="C14" s="502"/>
      <c r="D14" s="37" t="s">
        <v>298</v>
      </c>
      <c r="E14" s="38" t="s">
        <v>288</v>
      </c>
      <c r="F14" s="39" t="s">
        <v>29</v>
      </c>
      <c r="G14" s="54" t="s">
        <v>435</v>
      </c>
      <c r="H14" s="503"/>
      <c r="I14" s="40" t="s">
        <v>450</v>
      </c>
      <c r="J14" s="41" t="s">
        <v>452</v>
      </c>
      <c r="K14" s="505"/>
      <c r="L14" s="317"/>
      <c r="M14" s="318"/>
      <c r="N14" s="532"/>
      <c r="P14" s="35">
        <f>12+11</f>
        <v>23</v>
      </c>
      <c r="U14" s="34" t="s">
        <v>262</v>
      </c>
      <c r="V14" s="161" t="str">
        <f t="shared" si="0"/>
        <v>ШАНЮК ДАНИЛ АНДРЕЕВИЧ</v>
      </c>
      <c r="AA14" s="45"/>
      <c r="AB14" s="45"/>
      <c r="AC14" s="45"/>
      <c r="AD14" s="45"/>
      <c r="AE14" s="45"/>
    </row>
    <row r="15" spans="1:31" s="34" customFormat="1" ht="20.25" customHeight="1" x14ac:dyDescent="0.4">
      <c r="A15" s="521">
        <v>3</v>
      </c>
      <c r="B15" s="499"/>
      <c r="C15" s="501"/>
      <c r="D15" s="46" t="s">
        <v>294</v>
      </c>
      <c r="E15" s="47" t="s">
        <v>295</v>
      </c>
      <c r="F15" s="48" t="s">
        <v>29</v>
      </c>
      <c r="G15" s="49">
        <v>0</v>
      </c>
      <c r="H15" s="50">
        <v>0</v>
      </c>
      <c r="I15" s="492"/>
      <c r="J15" s="51">
        <v>0</v>
      </c>
      <c r="K15" s="504" t="s">
        <v>444</v>
      </c>
      <c r="L15" s="319">
        <f>(0)/12</f>
        <v>0</v>
      </c>
      <c r="M15" s="319">
        <f>(2+1+0+1+1)/(8+7+12+7+7)</f>
        <v>0.12195121951219512</v>
      </c>
      <c r="N15" s="531" t="s">
        <v>147</v>
      </c>
      <c r="P15" s="35">
        <f>3+11</f>
        <v>14</v>
      </c>
      <c r="U15" s="34" t="s">
        <v>261</v>
      </c>
      <c r="V15" s="161" t="str">
        <f t="shared" si="0"/>
        <v>ГЕРАСИМОВ АЛЕКСАНДР НИКОЛАЕВИЧ</v>
      </c>
      <c r="Z15" s="53"/>
      <c r="AA15" s="11"/>
      <c r="AB15" s="11"/>
      <c r="AC15" s="11"/>
      <c r="AD15" s="11"/>
      <c r="AE15" s="11"/>
    </row>
    <row r="16" spans="1:31" s="34" customFormat="1" ht="20.25" customHeight="1" x14ac:dyDescent="0.35">
      <c r="A16" s="530"/>
      <c r="B16" s="500"/>
      <c r="C16" s="502"/>
      <c r="D16" s="37" t="s">
        <v>296</v>
      </c>
      <c r="E16" s="38" t="s">
        <v>297</v>
      </c>
      <c r="F16" s="39" t="s">
        <v>29</v>
      </c>
      <c r="G16" s="54" t="s">
        <v>447</v>
      </c>
      <c r="H16" s="40" t="s">
        <v>451</v>
      </c>
      <c r="I16" s="503"/>
      <c r="J16" s="41" t="s">
        <v>454</v>
      </c>
      <c r="K16" s="505"/>
      <c r="L16" s="317"/>
      <c r="M16" s="318"/>
      <c r="N16" s="532"/>
      <c r="P16" s="35">
        <f>12+13</f>
        <v>25</v>
      </c>
      <c r="U16" s="34" t="s">
        <v>260</v>
      </c>
      <c r="V16" s="161" t="str">
        <f t="shared" si="0"/>
        <v>СИНЯЕВ МИХАИЛ ГЕННАДИЕВИЧ</v>
      </c>
      <c r="Z16" s="57"/>
      <c r="AA16" s="14"/>
      <c r="AB16" s="14"/>
      <c r="AC16" s="14"/>
      <c r="AD16" s="14"/>
      <c r="AE16" s="14"/>
    </row>
    <row r="17" spans="1:31" s="34" customFormat="1" ht="20.25" customHeight="1" x14ac:dyDescent="0.4">
      <c r="A17" s="521">
        <v>4</v>
      </c>
      <c r="B17" s="488"/>
      <c r="C17" s="490"/>
      <c r="D17" s="58" t="s">
        <v>303</v>
      </c>
      <c r="E17" s="59" t="s">
        <v>500</v>
      </c>
      <c r="F17" s="60" t="s">
        <v>29</v>
      </c>
      <c r="G17" s="61">
        <v>0</v>
      </c>
      <c r="H17" s="62">
        <v>0</v>
      </c>
      <c r="I17" s="62">
        <v>1</v>
      </c>
      <c r="J17" s="525"/>
      <c r="K17" s="494" t="s">
        <v>456</v>
      </c>
      <c r="L17" s="321">
        <f>2/(2+2+2)</f>
        <v>0.33333333333333331</v>
      </c>
      <c r="M17" s="321">
        <f>(3+3+2+6+6+6)/(9+9+8+13+7+7)</f>
        <v>0.49056603773584906</v>
      </c>
      <c r="N17" s="528" t="s">
        <v>10</v>
      </c>
      <c r="P17" s="35">
        <v>0</v>
      </c>
      <c r="U17" s="34" t="s">
        <v>255</v>
      </c>
      <c r="V17" s="161" t="str">
        <f t="shared" si="0"/>
        <v>ЗАЙНУЛЛИН ЕВГЕНИЙ</v>
      </c>
      <c r="Z17" s="64"/>
      <c r="AA17" s="27"/>
      <c r="AB17" s="27"/>
      <c r="AC17" s="27"/>
      <c r="AD17" s="27"/>
      <c r="AE17" s="27"/>
    </row>
    <row r="18" spans="1:31" s="45" customFormat="1" ht="16" thickBot="1" x14ac:dyDescent="0.4">
      <c r="A18" s="522"/>
      <c r="B18" s="523"/>
      <c r="C18" s="524"/>
      <c r="D18" s="65" t="s">
        <v>304</v>
      </c>
      <c r="E18" s="66" t="s">
        <v>497</v>
      </c>
      <c r="F18" s="67" t="s">
        <v>29</v>
      </c>
      <c r="G18" s="68" t="s">
        <v>449</v>
      </c>
      <c r="H18" s="69" t="s">
        <v>453</v>
      </c>
      <c r="I18" s="69" t="s">
        <v>455</v>
      </c>
      <c r="J18" s="526"/>
      <c r="K18" s="527"/>
      <c r="L18" s="320"/>
      <c r="M18" s="320"/>
      <c r="N18" s="529"/>
      <c r="P18" s="35">
        <v>0</v>
      </c>
      <c r="U18" s="45" t="s">
        <v>254</v>
      </c>
      <c r="V18" s="161" t="str">
        <f t="shared" si="0"/>
        <v>ЗАЙНУЛЛИН МИХАИЛ</v>
      </c>
      <c r="Z18" s="36"/>
      <c r="AA18" s="34"/>
      <c r="AB18" s="34"/>
      <c r="AC18" s="34"/>
      <c r="AD18" s="34"/>
      <c r="AE18" s="34"/>
    </row>
    <row r="19" spans="1:31" s="11" customFormat="1" ht="13" thickTop="1" x14ac:dyDescent="0.25">
      <c r="A19" s="9"/>
      <c r="B19" s="9"/>
      <c r="C19" s="9"/>
      <c r="D19" s="70" t="s">
        <v>39</v>
      </c>
      <c r="E19" s="9"/>
      <c r="F19" s="10"/>
      <c r="K19" s="9"/>
      <c r="L19" s="9"/>
      <c r="M19" s="9"/>
      <c r="N19" s="9"/>
    </row>
    <row r="20" spans="1:31" s="45" customFormat="1" ht="15.5" x14ac:dyDescent="0.35">
      <c r="D20" s="45" t="s">
        <v>39</v>
      </c>
    </row>
    <row r="21" spans="1:31" s="11" customFormat="1" ht="12.5" x14ac:dyDescent="0.25">
      <c r="A21" s="9"/>
      <c r="B21" s="9"/>
      <c r="C21" s="9"/>
      <c r="D21" s="70" t="s">
        <v>39</v>
      </c>
      <c r="E21" s="9"/>
      <c r="F21" s="10"/>
      <c r="K21" s="9"/>
      <c r="L21" s="9"/>
      <c r="M21" s="9"/>
      <c r="N21" s="9"/>
    </row>
    <row r="22" spans="1:31" ht="16" thickBot="1" x14ac:dyDescent="0.4">
      <c r="A22" s="508" t="s">
        <v>40</v>
      </c>
      <c r="B22" s="508"/>
      <c r="C22" s="508"/>
      <c r="D22" s="508"/>
      <c r="E22" s="508"/>
      <c r="F22" s="508"/>
      <c r="G22" s="508"/>
      <c r="H22" s="508"/>
      <c r="I22" s="508"/>
      <c r="J22" s="508"/>
      <c r="K22" s="508"/>
      <c r="L22" s="508"/>
      <c r="M22" s="508"/>
      <c r="N22" s="508"/>
    </row>
    <row r="23" spans="1:31" s="27" customFormat="1" ht="50.25" customHeight="1" thickTop="1" thickBot="1" x14ac:dyDescent="0.3">
      <c r="A23" s="71" t="s">
        <v>13</v>
      </c>
      <c r="B23" s="72" t="s">
        <v>14</v>
      </c>
      <c r="C23" s="73" t="s">
        <v>15</v>
      </c>
      <c r="D23" s="74" t="s">
        <v>16</v>
      </c>
      <c r="E23" s="75" t="s">
        <v>17</v>
      </c>
      <c r="F23" s="76" t="s">
        <v>18</v>
      </c>
      <c r="G23" s="77">
        <v>1</v>
      </c>
      <c r="H23" s="78">
        <v>2</v>
      </c>
      <c r="I23" s="77">
        <v>3</v>
      </c>
      <c r="J23" s="79">
        <v>4</v>
      </c>
      <c r="K23" s="74" t="s">
        <v>19</v>
      </c>
      <c r="L23" s="80" t="s">
        <v>20</v>
      </c>
      <c r="M23" s="80" t="s">
        <v>21</v>
      </c>
      <c r="N23" s="81" t="s">
        <v>22</v>
      </c>
    </row>
    <row r="24" spans="1:31" s="34" customFormat="1" ht="20.25" customHeight="1" x14ac:dyDescent="0.4">
      <c r="A24" s="509">
        <v>1</v>
      </c>
      <c r="B24" s="510">
        <v>2</v>
      </c>
      <c r="C24" s="511"/>
      <c r="D24" s="82" t="s">
        <v>283</v>
      </c>
      <c r="E24" s="83" t="s">
        <v>284</v>
      </c>
      <c r="F24" s="84" t="s">
        <v>29</v>
      </c>
      <c r="G24" s="512"/>
      <c r="H24" s="85">
        <v>0</v>
      </c>
      <c r="I24" s="85">
        <v>1</v>
      </c>
      <c r="J24" s="158">
        <v>1</v>
      </c>
      <c r="K24" s="514">
        <v>2</v>
      </c>
      <c r="L24" s="325">
        <f>(1+2+2)/(3+2+2)</f>
        <v>0.7142857142857143</v>
      </c>
      <c r="M24" s="325">
        <f>(6+6+0+6+6+6+6)/(10+13+1+8+9+9+8)</f>
        <v>0.62068965517241381</v>
      </c>
      <c r="N24" s="516" t="s">
        <v>142</v>
      </c>
      <c r="P24" s="35">
        <f>5+6+1+12</f>
        <v>24</v>
      </c>
      <c r="S24" s="35">
        <f>P24+P26+P28+P30</f>
        <v>50</v>
      </c>
      <c r="U24" s="34" t="s">
        <v>267</v>
      </c>
      <c r="V24" s="161" t="str">
        <f t="shared" ref="V24:V31" si="1">UPPER(U24)</f>
        <v>ОБГОЛЬЦ ВАДИМ ОЛЕГОВИЧ</v>
      </c>
    </row>
    <row r="25" spans="1:31" s="34" customFormat="1" ht="20.25" customHeight="1" x14ac:dyDescent="0.35">
      <c r="A25" s="498"/>
      <c r="B25" s="500"/>
      <c r="C25" s="502"/>
      <c r="D25" s="37" t="s">
        <v>285</v>
      </c>
      <c r="E25" s="38" t="s">
        <v>286</v>
      </c>
      <c r="F25" s="39" t="s">
        <v>29</v>
      </c>
      <c r="G25" s="513"/>
      <c r="H25" s="40" t="s">
        <v>457</v>
      </c>
      <c r="I25" s="40" t="s">
        <v>434</v>
      </c>
      <c r="J25" s="159" t="s">
        <v>459</v>
      </c>
      <c r="K25" s="515"/>
      <c r="L25" s="317"/>
      <c r="M25" s="318"/>
      <c r="N25" s="507"/>
      <c r="P25" s="35">
        <f>7+1+2</f>
        <v>10</v>
      </c>
      <c r="S25" s="35">
        <f>P25+P27+P29+P31</f>
        <v>50</v>
      </c>
      <c r="U25" s="34" t="s">
        <v>266</v>
      </c>
      <c r="V25" s="161" t="str">
        <f t="shared" si="1"/>
        <v>СТЕПАНЕНКО РОМАН ОЛЕГОВИЧ</v>
      </c>
    </row>
    <row r="26" spans="1:31" s="34" customFormat="1" ht="20.25" customHeight="1" x14ac:dyDescent="0.4">
      <c r="A26" s="486">
        <v>2</v>
      </c>
      <c r="B26" s="499"/>
      <c r="C26" s="501"/>
      <c r="D26" s="46" t="s">
        <v>287</v>
      </c>
      <c r="E26" s="47" t="s">
        <v>288</v>
      </c>
      <c r="F26" s="48" t="s">
        <v>29</v>
      </c>
      <c r="G26" s="49">
        <v>1</v>
      </c>
      <c r="H26" s="492"/>
      <c r="I26" s="50">
        <v>1</v>
      </c>
      <c r="J26" s="160">
        <v>1</v>
      </c>
      <c r="K26" s="504" t="s">
        <v>463</v>
      </c>
      <c r="L26" s="319">
        <f>(2+2+2)/(3+2+2)</f>
        <v>0.8571428571428571</v>
      </c>
      <c r="M26" s="319">
        <f>(4+7+1+6+6+6+6)/(10+13+1+7+6+7+7)</f>
        <v>0.70588235294117652</v>
      </c>
      <c r="N26" s="506" t="s">
        <v>139</v>
      </c>
      <c r="P26" s="35">
        <f>7+1+4</f>
        <v>12</v>
      </c>
      <c r="U26" s="34" t="s">
        <v>265</v>
      </c>
      <c r="V26" s="161" t="str">
        <f t="shared" si="1"/>
        <v>БЕРЕЗИН АЛЕКСЕЙ ГЕРМАНОВИЧ</v>
      </c>
    </row>
    <row r="27" spans="1:31" s="34" customFormat="1" ht="20.25" customHeight="1" x14ac:dyDescent="0.35">
      <c r="A27" s="498"/>
      <c r="B27" s="500"/>
      <c r="C27" s="502"/>
      <c r="D27" s="37" t="s">
        <v>289</v>
      </c>
      <c r="E27" s="38" t="s">
        <v>290</v>
      </c>
      <c r="F27" s="39" t="s">
        <v>29</v>
      </c>
      <c r="G27" s="54" t="s">
        <v>458</v>
      </c>
      <c r="H27" s="503"/>
      <c r="I27" s="40" t="s">
        <v>461</v>
      </c>
      <c r="J27" s="159" t="s">
        <v>455</v>
      </c>
      <c r="K27" s="505"/>
      <c r="L27" s="318"/>
      <c r="M27" s="318"/>
      <c r="N27" s="507"/>
      <c r="P27" s="35">
        <f>5+6+1+12</f>
        <v>24</v>
      </c>
      <c r="U27" s="34" t="s">
        <v>264</v>
      </c>
      <c r="V27" s="161" t="str">
        <f t="shared" si="1"/>
        <v>КУРДИН ДМИТРИЙ МАРКОВИЧ</v>
      </c>
    </row>
    <row r="28" spans="1:31" s="34" customFormat="1" ht="20.25" customHeight="1" x14ac:dyDescent="0.4">
      <c r="A28" s="486">
        <v>3</v>
      </c>
      <c r="B28" s="499"/>
      <c r="C28" s="501"/>
      <c r="D28" s="46" t="s">
        <v>291</v>
      </c>
      <c r="E28" s="47" t="s">
        <v>292</v>
      </c>
      <c r="F28" s="48" t="s">
        <v>29</v>
      </c>
      <c r="G28" s="49">
        <v>0</v>
      </c>
      <c r="H28" s="50">
        <v>0</v>
      </c>
      <c r="I28" s="492"/>
      <c r="J28" s="160">
        <v>0</v>
      </c>
      <c r="K28" s="504" t="s">
        <v>444</v>
      </c>
      <c r="L28" s="319">
        <f>0</f>
        <v>0</v>
      </c>
      <c r="M28" s="319">
        <f>(2+3+1+0+1+0)/(8+9+7+6+7+6)</f>
        <v>0.16279069767441862</v>
      </c>
      <c r="N28" s="506" t="s">
        <v>147</v>
      </c>
      <c r="P28" s="35">
        <f>2+12</f>
        <v>14</v>
      </c>
      <c r="U28" s="34" t="s">
        <v>259</v>
      </c>
      <c r="V28" s="161" t="str">
        <f t="shared" si="1"/>
        <v>ДМИТРИЕВ</v>
      </c>
    </row>
    <row r="29" spans="1:31" s="34" customFormat="1" ht="20.25" customHeight="1" thickBot="1" x14ac:dyDescent="0.4">
      <c r="A29" s="498"/>
      <c r="B29" s="500"/>
      <c r="C29" s="502"/>
      <c r="D29" s="37" t="s">
        <v>293</v>
      </c>
      <c r="E29" s="38" t="s">
        <v>292</v>
      </c>
      <c r="F29" s="39" t="s">
        <v>29</v>
      </c>
      <c r="G29" s="54" t="s">
        <v>435</v>
      </c>
      <c r="H29" s="40" t="s">
        <v>462</v>
      </c>
      <c r="I29" s="503"/>
      <c r="J29" s="159" t="s">
        <v>462</v>
      </c>
      <c r="K29" s="505"/>
      <c r="L29" s="317"/>
      <c r="M29" s="318"/>
      <c r="N29" s="507"/>
      <c r="P29" s="35">
        <f>12+4</f>
        <v>16</v>
      </c>
      <c r="U29" s="34" t="s">
        <v>258</v>
      </c>
      <c r="V29" s="161" t="str">
        <f t="shared" si="1"/>
        <v>ШТЫКОВ АЛЕКСЕЙ ГЕННАДЬЕВИЧ</v>
      </c>
    </row>
    <row r="30" spans="1:31" s="34" customFormat="1" ht="20.25" customHeight="1" x14ac:dyDescent="0.4">
      <c r="A30" s="486">
        <v>4</v>
      </c>
      <c r="B30" s="517"/>
      <c r="C30" s="519"/>
      <c r="D30" s="46" t="s">
        <v>300</v>
      </c>
      <c r="E30" s="47" t="s">
        <v>299</v>
      </c>
      <c r="F30" s="48" t="s">
        <v>29</v>
      </c>
      <c r="G30" s="49">
        <v>0</v>
      </c>
      <c r="H30" s="50">
        <v>0</v>
      </c>
      <c r="I30" s="50">
        <v>1</v>
      </c>
      <c r="J30" s="492"/>
      <c r="K30" s="494" t="s">
        <v>456</v>
      </c>
      <c r="L30" s="325">
        <f>2/(2+2+2)</f>
        <v>0.33333333333333331</v>
      </c>
      <c r="M30" s="325">
        <f>(3+2+2+12)/(9+8+7+7+7+6)</f>
        <v>0.43181818181818182</v>
      </c>
      <c r="N30" s="496" t="s">
        <v>10</v>
      </c>
      <c r="P30" s="35">
        <v>0</v>
      </c>
      <c r="U30" s="34" t="s">
        <v>257</v>
      </c>
      <c r="V30" s="161" t="str">
        <f t="shared" si="1"/>
        <v>ВЕЙС ИВАН ЕВГЕНЬЕВИЧ</v>
      </c>
    </row>
    <row r="31" spans="1:31" s="45" customFormat="1" ht="20.25" customHeight="1" thickBot="1" x14ac:dyDescent="0.4">
      <c r="A31" s="487"/>
      <c r="B31" s="518"/>
      <c r="C31" s="520"/>
      <c r="D31" s="153" t="s">
        <v>302</v>
      </c>
      <c r="E31" s="154" t="s">
        <v>301</v>
      </c>
      <c r="F31" s="155" t="s">
        <v>29</v>
      </c>
      <c r="G31" s="156" t="s">
        <v>460</v>
      </c>
      <c r="H31" s="157" t="s">
        <v>454</v>
      </c>
      <c r="I31" s="157" t="s">
        <v>461</v>
      </c>
      <c r="J31" s="493"/>
      <c r="K31" s="495"/>
      <c r="L31" s="326"/>
      <c r="M31" s="326"/>
      <c r="N31" s="497"/>
      <c r="P31" s="88">
        <v>0</v>
      </c>
      <c r="U31" s="45" t="s">
        <v>256</v>
      </c>
      <c r="V31" s="161" t="str">
        <f t="shared" si="1"/>
        <v>СОЛДАЕВ БОРИС ЮРЬЕВИЧ</v>
      </c>
    </row>
    <row r="32" spans="1:31" s="45" customFormat="1" ht="7.9" hidden="1" customHeight="1" x14ac:dyDescent="0.35">
      <c r="D32" s="45" t="s">
        <v>39</v>
      </c>
    </row>
    <row r="33" spans="1:19" ht="15" hidden="1" customHeight="1" thickBot="1" x14ac:dyDescent="0.4">
      <c r="A33" s="508" t="s">
        <v>53</v>
      </c>
      <c r="B33" s="508"/>
      <c r="C33" s="508"/>
      <c r="D33" s="508"/>
      <c r="E33" s="508"/>
      <c r="F33" s="508"/>
      <c r="G33" s="508"/>
      <c r="H33" s="508"/>
      <c r="I33" s="508"/>
      <c r="J33" s="508"/>
      <c r="K33" s="508"/>
      <c r="L33" s="508"/>
      <c r="M33" s="508"/>
      <c r="N33" s="508"/>
    </row>
    <row r="34" spans="1:19" s="27" customFormat="1" ht="50.25" hidden="1" customHeight="1" thickTop="1" thickBot="1" x14ac:dyDescent="0.3">
      <c r="A34" s="71" t="s">
        <v>13</v>
      </c>
      <c r="B34" s="72" t="s">
        <v>14</v>
      </c>
      <c r="C34" s="73" t="s">
        <v>15</v>
      </c>
      <c r="D34" s="74" t="s">
        <v>16</v>
      </c>
      <c r="E34" s="75" t="s">
        <v>17</v>
      </c>
      <c r="F34" s="76" t="s">
        <v>18</v>
      </c>
      <c r="G34" s="77">
        <v>1</v>
      </c>
      <c r="H34" s="78">
        <v>2</v>
      </c>
      <c r="I34" s="77">
        <v>3</v>
      </c>
      <c r="J34" s="79">
        <v>4</v>
      </c>
      <c r="K34" s="74" t="s">
        <v>19</v>
      </c>
      <c r="L34" s="80" t="s">
        <v>20</v>
      </c>
      <c r="M34" s="80" t="s">
        <v>21</v>
      </c>
      <c r="N34" s="81" t="s">
        <v>22</v>
      </c>
    </row>
    <row r="35" spans="1:19" s="34" customFormat="1" ht="20.25" hidden="1" customHeight="1" x14ac:dyDescent="0.4">
      <c r="A35" s="509">
        <v>1</v>
      </c>
      <c r="B35" s="510">
        <v>3</v>
      </c>
      <c r="C35" s="511"/>
      <c r="D35" s="82" t="s">
        <v>54</v>
      </c>
      <c r="E35" s="83" t="s">
        <v>33</v>
      </c>
      <c r="F35" s="84" t="s">
        <v>29</v>
      </c>
      <c r="G35" s="512"/>
      <c r="H35" s="85"/>
      <c r="I35" s="85"/>
      <c r="J35" s="89"/>
      <c r="K35" s="514"/>
      <c r="L35" s="86">
        <f>4/4</f>
        <v>1</v>
      </c>
      <c r="M35" s="86">
        <f>(6+6+12)/(9+8+6+7)</f>
        <v>0.8</v>
      </c>
      <c r="N35" s="516"/>
      <c r="P35" s="35">
        <f>5+6+1+12</f>
        <v>24</v>
      </c>
      <c r="S35" s="35">
        <f>P35+P37+P39+P41</f>
        <v>50</v>
      </c>
    </row>
    <row r="36" spans="1:19" s="34" customFormat="1" ht="20.25" hidden="1" customHeight="1" x14ac:dyDescent="0.35">
      <c r="A36" s="498"/>
      <c r="B36" s="500"/>
      <c r="C36" s="502"/>
      <c r="D36" s="37" t="s">
        <v>55</v>
      </c>
      <c r="E36" s="38" t="s">
        <v>31</v>
      </c>
      <c r="F36" s="39" t="s">
        <v>56</v>
      </c>
      <c r="G36" s="513"/>
      <c r="H36" s="40"/>
      <c r="I36" s="40"/>
      <c r="J36" s="41"/>
      <c r="K36" s="515"/>
      <c r="L36" s="42"/>
      <c r="M36" s="43"/>
      <c r="N36" s="507"/>
      <c r="P36" s="35">
        <f>7+1+2</f>
        <v>10</v>
      </c>
      <c r="S36" s="35">
        <f>P36+P38+P40+P42</f>
        <v>50</v>
      </c>
    </row>
    <row r="37" spans="1:19" s="34" customFormat="1" ht="20.25" hidden="1" customHeight="1" x14ac:dyDescent="0.4">
      <c r="A37" s="486">
        <v>2</v>
      </c>
      <c r="B37" s="499"/>
      <c r="C37" s="501"/>
      <c r="D37" s="46" t="s">
        <v>57</v>
      </c>
      <c r="E37" s="47" t="s">
        <v>58</v>
      </c>
      <c r="F37" s="48" t="s">
        <v>24</v>
      </c>
      <c r="G37" s="49"/>
      <c r="H37" s="492"/>
      <c r="I37" s="50"/>
      <c r="J37" s="51"/>
      <c r="K37" s="504"/>
      <c r="L37" s="52">
        <f>2/4</f>
        <v>0.5</v>
      </c>
      <c r="M37" s="52">
        <f>(3+2+6+6)/(9+8+8+8)</f>
        <v>0.51515151515151514</v>
      </c>
      <c r="N37" s="506"/>
      <c r="P37" s="35">
        <f>7+1+4</f>
        <v>12</v>
      </c>
    </row>
    <row r="38" spans="1:19" s="34" customFormat="1" ht="20.25" hidden="1" customHeight="1" x14ac:dyDescent="0.35">
      <c r="A38" s="498"/>
      <c r="B38" s="500"/>
      <c r="C38" s="502"/>
      <c r="D38" s="37" t="s">
        <v>59</v>
      </c>
      <c r="E38" s="38" t="s">
        <v>60</v>
      </c>
      <c r="F38" s="39" t="s">
        <v>24</v>
      </c>
      <c r="G38" s="54"/>
      <c r="H38" s="503"/>
      <c r="I38" s="40"/>
      <c r="J38" s="41"/>
      <c r="K38" s="505"/>
      <c r="L38" s="43"/>
      <c r="M38" s="43"/>
      <c r="N38" s="507"/>
      <c r="P38" s="35">
        <f>5+6+1+12</f>
        <v>24</v>
      </c>
    </row>
    <row r="39" spans="1:19" s="34" customFormat="1" ht="20.25" hidden="1" customHeight="1" x14ac:dyDescent="0.4">
      <c r="A39" s="486">
        <v>3</v>
      </c>
      <c r="B39" s="499"/>
      <c r="C39" s="501"/>
      <c r="D39" s="46" t="s">
        <v>61</v>
      </c>
      <c r="E39" s="47" t="s">
        <v>23</v>
      </c>
      <c r="F39" s="48" t="s">
        <v>29</v>
      </c>
      <c r="G39" s="49"/>
      <c r="H39" s="50"/>
      <c r="I39" s="492"/>
      <c r="J39" s="51"/>
      <c r="K39" s="504"/>
      <c r="L39" s="52">
        <f>0/4</f>
        <v>0</v>
      </c>
      <c r="M39" s="52">
        <f>(1+2+2)/(6+7+8+8)</f>
        <v>0.17241379310344829</v>
      </c>
      <c r="N39" s="506"/>
      <c r="P39" s="35">
        <f>2+12</f>
        <v>14</v>
      </c>
    </row>
    <row r="40" spans="1:19" s="34" customFormat="1" ht="20.25" hidden="1" customHeight="1" x14ac:dyDescent="0.35">
      <c r="A40" s="498"/>
      <c r="B40" s="500"/>
      <c r="C40" s="502"/>
      <c r="D40" s="37" t="s">
        <v>62</v>
      </c>
      <c r="E40" s="38" t="s">
        <v>63</v>
      </c>
      <c r="F40" s="39" t="s">
        <v>29</v>
      </c>
      <c r="G40" s="54"/>
      <c r="H40" s="40"/>
      <c r="I40" s="503"/>
      <c r="J40" s="41"/>
      <c r="K40" s="505"/>
      <c r="L40" s="55"/>
      <c r="M40" s="56"/>
      <c r="N40" s="507"/>
      <c r="P40" s="35">
        <f>12+4</f>
        <v>16</v>
      </c>
    </row>
    <row r="41" spans="1:19" s="34" customFormat="1" ht="20.25" hidden="1" customHeight="1" x14ac:dyDescent="0.4">
      <c r="A41" s="486">
        <v>4</v>
      </c>
      <c r="B41" s="488"/>
      <c r="C41" s="490"/>
      <c r="D41" s="58" t="s">
        <v>32</v>
      </c>
      <c r="E41" s="59" t="s">
        <v>64</v>
      </c>
      <c r="F41" s="60" t="s">
        <v>49</v>
      </c>
      <c r="G41" s="61"/>
      <c r="H41" s="62"/>
      <c r="I41" s="62"/>
      <c r="J41" s="492"/>
      <c r="K41" s="494"/>
      <c r="L41" s="63"/>
      <c r="M41" s="63"/>
      <c r="N41" s="496"/>
      <c r="P41" s="35">
        <v>0</v>
      </c>
    </row>
    <row r="42" spans="1:19" s="45" customFormat="1" ht="20.25" hidden="1" customHeight="1" thickBot="1" x14ac:dyDescent="0.4">
      <c r="A42" s="487"/>
      <c r="B42" s="489"/>
      <c r="C42" s="491"/>
      <c r="D42" s="90" t="s">
        <v>65</v>
      </c>
      <c r="E42" s="91" t="s">
        <v>66</v>
      </c>
      <c r="F42" s="92" t="s">
        <v>67</v>
      </c>
      <c r="G42" s="93"/>
      <c r="H42" s="94"/>
      <c r="I42" s="94"/>
      <c r="J42" s="493"/>
      <c r="K42" s="495"/>
      <c r="L42" s="87"/>
      <c r="M42" s="87"/>
      <c r="N42" s="497"/>
      <c r="P42" s="88">
        <v>0</v>
      </c>
    </row>
    <row r="43" spans="1:19" s="45" customFormat="1" ht="20.25" hidden="1" customHeight="1" x14ac:dyDescent="0.35">
      <c r="A43" s="95"/>
      <c r="B43" s="96"/>
      <c r="C43" s="97"/>
      <c r="D43" s="98" t="s">
        <v>39</v>
      </c>
      <c r="E43" s="98"/>
      <c r="F43" s="98"/>
      <c r="G43" s="99"/>
      <c r="H43" s="99"/>
      <c r="I43" s="99"/>
      <c r="J43" s="100"/>
      <c r="K43" s="101"/>
      <c r="L43" s="102"/>
      <c r="M43" s="102"/>
      <c r="N43" s="103"/>
      <c r="P43" s="88"/>
    </row>
    <row r="44" spans="1:19" ht="15" hidden="1" customHeight="1" thickBot="1" x14ac:dyDescent="0.4">
      <c r="A44" s="508" t="s">
        <v>68</v>
      </c>
      <c r="B44" s="508"/>
      <c r="C44" s="508"/>
      <c r="D44" s="508"/>
      <c r="E44" s="508"/>
      <c r="F44" s="508"/>
      <c r="G44" s="508"/>
      <c r="H44" s="508"/>
      <c r="I44" s="508"/>
      <c r="J44" s="508"/>
      <c r="K44" s="508"/>
      <c r="L44" s="508"/>
      <c r="M44" s="508"/>
      <c r="N44" s="508"/>
    </row>
    <row r="45" spans="1:19" s="27" customFormat="1" ht="50.25" hidden="1" customHeight="1" thickTop="1" thickBot="1" x14ac:dyDescent="0.3">
      <c r="A45" s="71" t="s">
        <v>13</v>
      </c>
      <c r="B45" s="72" t="s">
        <v>14</v>
      </c>
      <c r="C45" s="73" t="s">
        <v>15</v>
      </c>
      <c r="D45" s="74" t="s">
        <v>16</v>
      </c>
      <c r="E45" s="75" t="s">
        <v>17</v>
      </c>
      <c r="F45" s="76" t="s">
        <v>18</v>
      </c>
      <c r="G45" s="77">
        <v>1</v>
      </c>
      <c r="H45" s="78">
        <v>2</v>
      </c>
      <c r="I45" s="77">
        <v>3</v>
      </c>
      <c r="J45" s="79">
        <v>4</v>
      </c>
      <c r="K45" s="74" t="s">
        <v>19</v>
      </c>
      <c r="L45" s="80" t="s">
        <v>20</v>
      </c>
      <c r="M45" s="80" t="s">
        <v>21</v>
      </c>
      <c r="N45" s="81" t="s">
        <v>22</v>
      </c>
    </row>
    <row r="46" spans="1:19" s="34" customFormat="1" ht="20.25" hidden="1" customHeight="1" x14ac:dyDescent="0.4">
      <c r="A46" s="509">
        <v>1</v>
      </c>
      <c r="B46" s="510">
        <v>4</v>
      </c>
      <c r="C46" s="511"/>
      <c r="D46" s="82" t="s">
        <v>55</v>
      </c>
      <c r="E46" s="83" t="s">
        <v>69</v>
      </c>
      <c r="F46" s="84" t="s">
        <v>56</v>
      </c>
      <c r="G46" s="512"/>
      <c r="H46" s="85"/>
      <c r="I46" s="85"/>
      <c r="J46" s="89"/>
      <c r="K46" s="514"/>
      <c r="L46" s="86">
        <f>4/4</f>
        <v>1</v>
      </c>
      <c r="M46" s="86">
        <f>(6+6+12)/(9+8+6+7)</f>
        <v>0.8</v>
      </c>
      <c r="N46" s="516"/>
      <c r="P46" s="35">
        <f>5+6+1+12</f>
        <v>24</v>
      </c>
      <c r="S46" s="35">
        <f>P46+P48+P50+P52</f>
        <v>50</v>
      </c>
    </row>
    <row r="47" spans="1:19" s="34" customFormat="1" ht="20.25" hidden="1" customHeight="1" x14ac:dyDescent="0.35">
      <c r="A47" s="498"/>
      <c r="B47" s="500"/>
      <c r="C47" s="502"/>
      <c r="D47" s="37" t="s">
        <v>70</v>
      </c>
      <c r="E47" s="38" t="s">
        <v>33</v>
      </c>
      <c r="F47" s="39" t="s">
        <v>24</v>
      </c>
      <c r="G47" s="513"/>
      <c r="H47" s="40"/>
      <c r="I47" s="40"/>
      <c r="J47" s="41"/>
      <c r="K47" s="515"/>
      <c r="L47" s="42"/>
      <c r="M47" s="43"/>
      <c r="N47" s="507"/>
      <c r="P47" s="35">
        <f>7+1+2</f>
        <v>10</v>
      </c>
      <c r="S47" s="35">
        <f>P47+P49+P51+P53</f>
        <v>50</v>
      </c>
    </row>
    <row r="48" spans="1:19" s="34" customFormat="1" ht="20.25" hidden="1" customHeight="1" x14ac:dyDescent="0.4">
      <c r="A48" s="486">
        <v>2</v>
      </c>
      <c r="B48" s="499"/>
      <c r="C48" s="501"/>
      <c r="D48" s="46" t="s">
        <v>71</v>
      </c>
      <c r="E48" s="47" t="s">
        <v>48</v>
      </c>
      <c r="F48" s="48" t="s">
        <v>29</v>
      </c>
      <c r="G48" s="49"/>
      <c r="H48" s="492"/>
      <c r="I48" s="50"/>
      <c r="J48" s="51"/>
      <c r="K48" s="504"/>
      <c r="L48" s="52">
        <f>2/4</f>
        <v>0.5</v>
      </c>
      <c r="M48" s="52">
        <f>(3+2+6+6)/(9+8+8+8)</f>
        <v>0.51515151515151514</v>
      </c>
      <c r="N48" s="506"/>
      <c r="P48" s="35">
        <f>7+1+4</f>
        <v>12</v>
      </c>
    </row>
    <row r="49" spans="1:16" s="34" customFormat="1" ht="20.25" hidden="1" customHeight="1" x14ac:dyDescent="0.35">
      <c r="A49" s="498"/>
      <c r="B49" s="500"/>
      <c r="C49" s="502"/>
      <c r="D49" s="37" t="s">
        <v>71</v>
      </c>
      <c r="E49" s="38" t="s">
        <v>72</v>
      </c>
      <c r="F49" s="39" t="s">
        <v>29</v>
      </c>
      <c r="G49" s="54"/>
      <c r="H49" s="503"/>
      <c r="I49" s="40"/>
      <c r="J49" s="41"/>
      <c r="K49" s="505"/>
      <c r="L49" s="43"/>
      <c r="M49" s="43"/>
      <c r="N49" s="507"/>
      <c r="P49" s="35">
        <f>5+6+1+12</f>
        <v>24</v>
      </c>
    </row>
    <row r="50" spans="1:16" s="34" customFormat="1" ht="20.25" hidden="1" customHeight="1" x14ac:dyDescent="0.4">
      <c r="A50" s="486">
        <v>3</v>
      </c>
      <c r="B50" s="499"/>
      <c r="C50" s="501"/>
      <c r="D50" s="46" t="s">
        <v>73</v>
      </c>
      <c r="E50" s="47" t="s">
        <v>74</v>
      </c>
      <c r="F50" s="48" t="s">
        <v>24</v>
      </c>
      <c r="G50" s="49"/>
      <c r="H50" s="50"/>
      <c r="I50" s="492"/>
      <c r="J50" s="51"/>
      <c r="K50" s="504"/>
      <c r="L50" s="52">
        <f>0/4</f>
        <v>0</v>
      </c>
      <c r="M50" s="52">
        <f>(1+2+2)/(6+7+8+8)</f>
        <v>0.17241379310344829</v>
      </c>
      <c r="N50" s="506"/>
      <c r="P50" s="35">
        <f>2+12</f>
        <v>14</v>
      </c>
    </row>
    <row r="51" spans="1:16" s="34" customFormat="1" ht="20.25" hidden="1" customHeight="1" x14ac:dyDescent="0.35">
      <c r="A51" s="498"/>
      <c r="B51" s="500"/>
      <c r="C51" s="502"/>
      <c r="D51" s="37" t="s">
        <v>75</v>
      </c>
      <c r="E51" s="38" t="s">
        <v>35</v>
      </c>
      <c r="F51" s="39" t="s">
        <v>24</v>
      </c>
      <c r="G51" s="54"/>
      <c r="H51" s="40"/>
      <c r="I51" s="503"/>
      <c r="J51" s="41"/>
      <c r="K51" s="505"/>
      <c r="L51" s="55"/>
      <c r="M51" s="56"/>
      <c r="N51" s="507"/>
      <c r="P51" s="35">
        <f>12+4</f>
        <v>16</v>
      </c>
    </row>
    <row r="52" spans="1:16" s="34" customFormat="1" ht="20.25" hidden="1" customHeight="1" x14ac:dyDescent="0.4">
      <c r="A52" s="486">
        <v>4</v>
      </c>
      <c r="B52" s="488"/>
      <c r="C52" s="490"/>
      <c r="D52" s="58" t="s">
        <v>76</v>
      </c>
      <c r="E52" s="59" t="s">
        <v>77</v>
      </c>
      <c r="F52" s="60" t="s">
        <v>24</v>
      </c>
      <c r="G52" s="61"/>
      <c r="H52" s="62"/>
      <c r="I52" s="62"/>
      <c r="J52" s="492"/>
      <c r="K52" s="494"/>
      <c r="L52" s="63"/>
      <c r="M52" s="63"/>
      <c r="N52" s="496"/>
      <c r="P52" s="35">
        <v>0</v>
      </c>
    </row>
    <row r="53" spans="1:16" s="45" customFormat="1" ht="20.25" hidden="1" customHeight="1" thickBot="1" x14ac:dyDescent="0.4">
      <c r="A53" s="487"/>
      <c r="B53" s="489"/>
      <c r="C53" s="491"/>
      <c r="D53" s="90" t="s">
        <v>78</v>
      </c>
      <c r="E53" s="91" t="s">
        <v>74</v>
      </c>
      <c r="F53" s="92" t="s">
        <v>79</v>
      </c>
      <c r="G53" s="93"/>
      <c r="H53" s="94"/>
      <c r="I53" s="94"/>
      <c r="J53" s="493"/>
      <c r="K53" s="495"/>
      <c r="L53" s="87"/>
      <c r="M53" s="87"/>
      <c r="N53" s="497"/>
      <c r="P53" s="88">
        <v>0</v>
      </c>
    </row>
    <row r="54" spans="1:16" ht="12" hidden="1" customHeight="1" x14ac:dyDescent="0.25">
      <c r="D54" s="14" t="s">
        <v>80</v>
      </c>
      <c r="E54" s="14" t="s">
        <v>23</v>
      </c>
      <c r="F54" s="104" t="s">
        <v>24</v>
      </c>
    </row>
    <row r="55" spans="1:16" ht="12" hidden="1" customHeight="1" x14ac:dyDescent="0.25">
      <c r="D55" s="14" t="s">
        <v>25</v>
      </c>
      <c r="E55" s="14" t="s">
        <v>26</v>
      </c>
      <c r="F55" s="104" t="s">
        <v>24</v>
      </c>
    </row>
    <row r="56" spans="1:16" ht="12" hidden="1" customHeight="1" x14ac:dyDescent="0.25">
      <c r="D56" s="14" t="s">
        <v>81</v>
      </c>
      <c r="E56" s="14" t="s">
        <v>33</v>
      </c>
      <c r="F56" s="104" t="s">
        <v>82</v>
      </c>
    </row>
    <row r="57" spans="1:16" ht="12" hidden="1" customHeight="1" x14ac:dyDescent="0.25">
      <c r="D57" s="14" t="s">
        <v>83</v>
      </c>
      <c r="E57" s="14" t="s">
        <v>84</v>
      </c>
      <c r="F57" s="104" t="s">
        <v>79</v>
      </c>
    </row>
    <row r="58" spans="1:16" ht="12" hidden="1" customHeight="1" x14ac:dyDescent="0.25">
      <c r="D58" s="14" t="s">
        <v>85</v>
      </c>
      <c r="E58" s="14" t="s">
        <v>86</v>
      </c>
      <c r="F58" s="104" t="s">
        <v>24</v>
      </c>
    </row>
    <row r="59" spans="1:16" ht="12" hidden="1" customHeight="1" x14ac:dyDescent="0.25">
      <c r="D59" s="14" t="s">
        <v>87</v>
      </c>
      <c r="E59" s="14" t="s">
        <v>88</v>
      </c>
      <c r="F59" s="104" t="s">
        <v>29</v>
      </c>
    </row>
    <row r="60" spans="1:16" ht="12" hidden="1" customHeight="1" x14ac:dyDescent="0.25">
      <c r="D60" s="14" t="s">
        <v>55</v>
      </c>
      <c r="E60" s="14" t="s">
        <v>69</v>
      </c>
      <c r="F60" s="104" t="s">
        <v>56</v>
      </c>
    </row>
    <row r="61" spans="1:16" ht="12" hidden="1" customHeight="1" x14ac:dyDescent="0.25">
      <c r="D61" s="14" t="s">
        <v>70</v>
      </c>
      <c r="E61" s="14" t="s">
        <v>33</v>
      </c>
      <c r="F61" s="104" t="s">
        <v>24</v>
      </c>
    </row>
    <row r="62" spans="1:16" ht="12" hidden="1" customHeight="1" x14ac:dyDescent="0.25">
      <c r="D62" s="14" t="s">
        <v>54</v>
      </c>
      <c r="E62" s="14" t="s">
        <v>33</v>
      </c>
      <c r="F62" s="104" t="s">
        <v>29</v>
      </c>
    </row>
    <row r="63" spans="1:16" ht="12" hidden="1" customHeight="1" x14ac:dyDescent="0.25">
      <c r="D63" s="14" t="s">
        <v>55</v>
      </c>
      <c r="E63" s="14" t="s">
        <v>31</v>
      </c>
      <c r="F63" s="104" t="s">
        <v>56</v>
      </c>
    </row>
    <row r="64" spans="1:16" ht="12" hidden="1" customHeight="1" x14ac:dyDescent="0.25">
      <c r="D64" s="14" t="s">
        <v>89</v>
      </c>
      <c r="E64" s="14" t="s">
        <v>23</v>
      </c>
      <c r="F64" s="104" t="s">
        <v>49</v>
      </c>
    </row>
    <row r="65" spans="4:6" ht="12" hidden="1" customHeight="1" x14ac:dyDescent="0.25">
      <c r="D65" s="14" t="s">
        <v>90</v>
      </c>
      <c r="E65" s="14" t="s">
        <v>91</v>
      </c>
      <c r="F65" s="104" t="s">
        <v>29</v>
      </c>
    </row>
    <row r="66" spans="4:6" ht="12" hidden="1" customHeight="1" x14ac:dyDescent="0.25">
      <c r="D66" s="14" t="s">
        <v>92</v>
      </c>
      <c r="E66" s="14" t="s">
        <v>74</v>
      </c>
      <c r="F66" s="104" t="s">
        <v>24</v>
      </c>
    </row>
    <row r="67" spans="4:6" ht="12" hidden="1" customHeight="1" x14ac:dyDescent="0.25">
      <c r="D67" s="14" t="s">
        <v>93</v>
      </c>
      <c r="E67" s="14" t="s">
        <v>94</v>
      </c>
      <c r="F67" s="104" t="s">
        <v>24</v>
      </c>
    </row>
    <row r="68" spans="4:6" ht="12" hidden="1" customHeight="1" x14ac:dyDescent="0.25">
      <c r="D68" s="14" t="s">
        <v>41</v>
      </c>
      <c r="E68" s="14" t="s">
        <v>42</v>
      </c>
      <c r="F68" s="104" t="s">
        <v>29</v>
      </c>
    </row>
    <row r="69" spans="4:6" ht="12" hidden="1" customHeight="1" x14ac:dyDescent="0.25">
      <c r="D69" s="14" t="s">
        <v>43</v>
      </c>
      <c r="E69" s="14" t="s">
        <v>44</v>
      </c>
      <c r="F69" s="104" t="s">
        <v>29</v>
      </c>
    </row>
    <row r="70" spans="4:6" ht="12" hidden="1" customHeight="1" x14ac:dyDescent="0.25">
      <c r="D70" s="14" t="s">
        <v>95</v>
      </c>
      <c r="E70" s="14" t="s">
        <v>31</v>
      </c>
      <c r="F70" s="104" t="s">
        <v>24</v>
      </c>
    </row>
    <row r="71" spans="4:6" ht="12" hidden="1" customHeight="1" x14ac:dyDescent="0.25">
      <c r="D71" s="14" t="s">
        <v>96</v>
      </c>
      <c r="E71" s="14" t="s">
        <v>31</v>
      </c>
      <c r="F71" s="104" t="s">
        <v>24</v>
      </c>
    </row>
    <row r="72" spans="4:6" ht="12" hidden="1" customHeight="1" x14ac:dyDescent="0.25">
      <c r="D72" s="14" t="s">
        <v>97</v>
      </c>
      <c r="E72" s="14" t="s">
        <v>60</v>
      </c>
      <c r="F72" s="104" t="s">
        <v>98</v>
      </c>
    </row>
    <row r="73" spans="4:6" ht="12" hidden="1" customHeight="1" x14ac:dyDescent="0.25">
      <c r="D73" s="14" t="s">
        <v>99</v>
      </c>
      <c r="E73" s="14" t="s">
        <v>100</v>
      </c>
      <c r="F73" s="104" t="s">
        <v>82</v>
      </c>
    </row>
    <row r="74" spans="4:6" ht="12" hidden="1" customHeight="1" x14ac:dyDescent="0.25">
      <c r="D74" s="14" t="s">
        <v>32</v>
      </c>
      <c r="E74" s="14" t="s">
        <v>33</v>
      </c>
      <c r="F74" s="104" t="s">
        <v>24</v>
      </c>
    </row>
    <row r="75" spans="4:6" ht="12" hidden="1" customHeight="1" x14ac:dyDescent="0.25">
      <c r="D75" s="14" t="s">
        <v>34</v>
      </c>
      <c r="E75" s="14" t="s">
        <v>35</v>
      </c>
      <c r="F75" s="104" t="s">
        <v>24</v>
      </c>
    </row>
    <row r="76" spans="4:6" ht="12" hidden="1" customHeight="1" x14ac:dyDescent="0.25">
      <c r="D76" s="14" t="s">
        <v>101</v>
      </c>
      <c r="E76" s="14" t="s">
        <v>60</v>
      </c>
      <c r="F76" s="104" t="s">
        <v>24</v>
      </c>
    </row>
    <row r="77" spans="4:6" ht="12" hidden="1" customHeight="1" x14ac:dyDescent="0.25">
      <c r="D77" s="14" t="s">
        <v>102</v>
      </c>
      <c r="E77" s="14" t="s">
        <v>103</v>
      </c>
      <c r="F77" s="104" t="s">
        <v>24</v>
      </c>
    </row>
    <row r="78" spans="4:6" ht="12" hidden="1" customHeight="1" x14ac:dyDescent="0.25">
      <c r="D78" s="14" t="s">
        <v>76</v>
      </c>
      <c r="E78" s="14" t="s">
        <v>77</v>
      </c>
      <c r="F78" s="104" t="s">
        <v>24</v>
      </c>
    </row>
    <row r="79" spans="4:6" ht="12" hidden="1" customHeight="1" x14ac:dyDescent="0.25">
      <c r="D79" s="14" t="s">
        <v>78</v>
      </c>
      <c r="E79" s="14" t="s">
        <v>74</v>
      </c>
      <c r="F79" s="104" t="s">
        <v>79</v>
      </c>
    </row>
    <row r="80" spans="4:6" ht="12" hidden="1" customHeight="1" x14ac:dyDescent="0.25">
      <c r="D80" s="14" t="s">
        <v>57</v>
      </c>
      <c r="E80" s="14" t="s">
        <v>58</v>
      </c>
      <c r="F80" s="104" t="s">
        <v>24</v>
      </c>
    </row>
    <row r="81" spans="4:6" ht="12" hidden="1" customHeight="1" x14ac:dyDescent="0.25">
      <c r="D81" s="14" t="s">
        <v>59</v>
      </c>
      <c r="E81" s="14" t="s">
        <v>60</v>
      </c>
      <c r="F81" s="104" t="s">
        <v>24</v>
      </c>
    </row>
    <row r="82" spans="4:6" ht="12" hidden="1" customHeight="1" x14ac:dyDescent="0.25">
      <c r="D82" s="14" t="s">
        <v>32</v>
      </c>
      <c r="E82" s="14" t="s">
        <v>64</v>
      </c>
      <c r="F82" s="104" t="s">
        <v>49</v>
      </c>
    </row>
    <row r="83" spans="4:6" ht="12" hidden="1" customHeight="1" x14ac:dyDescent="0.25">
      <c r="D83" s="14" t="s">
        <v>65</v>
      </c>
      <c r="E83" s="14" t="s">
        <v>66</v>
      </c>
      <c r="F83" s="104" t="s">
        <v>67</v>
      </c>
    </row>
    <row r="84" spans="4:6" ht="12" hidden="1" customHeight="1" x14ac:dyDescent="0.25">
      <c r="D84" s="14" t="s">
        <v>45</v>
      </c>
      <c r="E84" s="14" t="s">
        <v>23</v>
      </c>
      <c r="F84" s="104" t="s">
        <v>46</v>
      </c>
    </row>
    <row r="85" spans="4:6" ht="12" hidden="1" customHeight="1" x14ac:dyDescent="0.25">
      <c r="D85" s="14" t="s">
        <v>47</v>
      </c>
      <c r="E85" s="14" t="s">
        <v>48</v>
      </c>
      <c r="F85" s="104" t="s">
        <v>49</v>
      </c>
    </row>
    <row r="86" spans="4:6" ht="12" hidden="1" customHeight="1" x14ac:dyDescent="0.25">
      <c r="D86" s="14" t="s">
        <v>104</v>
      </c>
      <c r="E86" s="14" t="s">
        <v>60</v>
      </c>
      <c r="F86" s="104" t="s">
        <v>24</v>
      </c>
    </row>
    <row r="87" spans="4:6" ht="12" hidden="1" customHeight="1" x14ac:dyDescent="0.25">
      <c r="D87" s="14" t="s">
        <v>105</v>
      </c>
      <c r="E87" s="14" t="s">
        <v>28</v>
      </c>
      <c r="F87" s="104" t="s">
        <v>24</v>
      </c>
    </row>
    <row r="88" spans="4:6" ht="12" hidden="1" customHeight="1" x14ac:dyDescent="0.25">
      <c r="D88" s="14" t="s">
        <v>106</v>
      </c>
      <c r="E88" s="14" t="s">
        <v>33</v>
      </c>
      <c r="F88" s="104" t="s">
        <v>79</v>
      </c>
    </row>
    <row r="89" spans="4:6" ht="12" hidden="1" customHeight="1" x14ac:dyDescent="0.25">
      <c r="D89" s="14" t="s">
        <v>107</v>
      </c>
      <c r="E89" s="14" t="s">
        <v>108</v>
      </c>
      <c r="F89" s="104" t="s">
        <v>38</v>
      </c>
    </row>
    <row r="90" spans="4:6" ht="12" hidden="1" customHeight="1" x14ac:dyDescent="0.25">
      <c r="D90" s="14" t="s">
        <v>71</v>
      </c>
      <c r="E90" s="14" t="s">
        <v>48</v>
      </c>
      <c r="F90" s="104" t="s">
        <v>29</v>
      </c>
    </row>
    <row r="91" spans="4:6" ht="12" hidden="1" customHeight="1" x14ac:dyDescent="0.25">
      <c r="D91" s="14" t="s">
        <v>71</v>
      </c>
      <c r="E91" s="14" t="s">
        <v>72</v>
      </c>
      <c r="F91" s="104" t="s">
        <v>29</v>
      </c>
    </row>
    <row r="92" spans="4:6" ht="12" hidden="1" customHeight="1" x14ac:dyDescent="0.25">
      <c r="D92" s="14" t="s">
        <v>109</v>
      </c>
      <c r="E92" s="14" t="s">
        <v>66</v>
      </c>
      <c r="F92" s="104" t="s">
        <v>110</v>
      </c>
    </row>
    <row r="93" spans="4:6" ht="12" hidden="1" customHeight="1" x14ac:dyDescent="0.25">
      <c r="D93" s="14" t="s">
        <v>111</v>
      </c>
      <c r="E93" s="14" t="s">
        <v>103</v>
      </c>
      <c r="F93" s="104" t="s">
        <v>110</v>
      </c>
    </row>
    <row r="94" spans="4:6" ht="12" hidden="1" customHeight="1" x14ac:dyDescent="0.25">
      <c r="D94" s="14" t="s">
        <v>112</v>
      </c>
      <c r="E94" s="14" t="s">
        <v>33</v>
      </c>
      <c r="F94" s="104" t="s">
        <v>24</v>
      </c>
    </row>
    <row r="95" spans="4:6" ht="12" hidden="1" customHeight="1" x14ac:dyDescent="0.25">
      <c r="D95" s="14" t="s">
        <v>113</v>
      </c>
      <c r="E95" s="14" t="s">
        <v>28</v>
      </c>
      <c r="F95" s="104" t="s">
        <v>24</v>
      </c>
    </row>
    <row r="96" spans="4:6" ht="12" hidden="1" customHeight="1" x14ac:dyDescent="0.25">
      <c r="D96" s="14" t="s">
        <v>61</v>
      </c>
      <c r="E96" s="14" t="s">
        <v>23</v>
      </c>
      <c r="F96" s="104" t="s">
        <v>29</v>
      </c>
    </row>
    <row r="97" spans="4:6" ht="12" hidden="1" customHeight="1" x14ac:dyDescent="0.25">
      <c r="D97" s="14" t="s">
        <v>62</v>
      </c>
      <c r="E97" s="14" t="s">
        <v>63</v>
      </c>
      <c r="F97" s="104" t="s">
        <v>29</v>
      </c>
    </row>
    <row r="98" spans="4:6" ht="12" hidden="1" customHeight="1" x14ac:dyDescent="0.25">
      <c r="D98" s="14" t="s">
        <v>114</v>
      </c>
      <c r="E98" s="14" t="s">
        <v>103</v>
      </c>
      <c r="F98" s="104" t="s">
        <v>24</v>
      </c>
    </row>
    <row r="99" spans="4:6" ht="12" hidden="1" customHeight="1" x14ac:dyDescent="0.25">
      <c r="D99" s="14" t="s">
        <v>57</v>
      </c>
      <c r="E99" s="14" t="s">
        <v>84</v>
      </c>
      <c r="F99" s="104" t="s">
        <v>24</v>
      </c>
    </row>
    <row r="100" spans="4:6" ht="12" hidden="1" customHeight="1" x14ac:dyDescent="0.25">
      <c r="D100" s="14" t="s">
        <v>115</v>
      </c>
      <c r="E100" s="14" t="s">
        <v>33</v>
      </c>
      <c r="F100" s="104" t="s">
        <v>67</v>
      </c>
    </row>
    <row r="101" spans="4:6" ht="12" hidden="1" customHeight="1" x14ac:dyDescent="0.25">
      <c r="D101" s="14" t="s">
        <v>116</v>
      </c>
      <c r="E101" s="14" t="s">
        <v>84</v>
      </c>
      <c r="F101" s="104" t="s">
        <v>67</v>
      </c>
    </row>
    <row r="102" spans="4:6" ht="12" hidden="1" customHeight="1" x14ac:dyDescent="0.25">
      <c r="D102" s="14" t="s">
        <v>36</v>
      </c>
      <c r="E102" s="14" t="s">
        <v>35</v>
      </c>
      <c r="F102" s="104" t="s">
        <v>24</v>
      </c>
    </row>
    <row r="103" spans="4:6" ht="12" hidden="1" customHeight="1" x14ac:dyDescent="0.25">
      <c r="D103" s="14" t="s">
        <v>37</v>
      </c>
      <c r="E103" s="14" t="s">
        <v>38</v>
      </c>
      <c r="F103" s="104" t="s">
        <v>24</v>
      </c>
    </row>
    <row r="104" spans="4:6" ht="12" hidden="1" customHeight="1" x14ac:dyDescent="0.25">
      <c r="D104" s="14" t="s">
        <v>50</v>
      </c>
      <c r="E104" s="14" t="s">
        <v>51</v>
      </c>
      <c r="F104" s="104" t="s">
        <v>117</v>
      </c>
    </row>
    <row r="105" spans="4:6" ht="12" hidden="1" customHeight="1" x14ac:dyDescent="0.25">
      <c r="D105" s="14" t="s">
        <v>52</v>
      </c>
      <c r="E105" s="14" t="s">
        <v>51</v>
      </c>
      <c r="F105" s="104" t="s">
        <v>117</v>
      </c>
    </row>
    <row r="106" spans="4:6" ht="12" hidden="1" customHeight="1" x14ac:dyDescent="0.25">
      <c r="D106" s="14" t="s">
        <v>27</v>
      </c>
      <c r="E106" s="14" t="s">
        <v>28</v>
      </c>
      <c r="F106" s="104" t="s">
        <v>29</v>
      </c>
    </row>
    <row r="107" spans="4:6" ht="12" hidden="1" customHeight="1" x14ac:dyDescent="0.25">
      <c r="D107" s="14" t="s">
        <v>30</v>
      </c>
      <c r="E107" s="14" t="s">
        <v>31</v>
      </c>
      <c r="F107" s="104" t="s">
        <v>29</v>
      </c>
    </row>
    <row r="108" spans="4:6" ht="12" hidden="1" customHeight="1" x14ac:dyDescent="0.25">
      <c r="D108" s="14" t="s">
        <v>73</v>
      </c>
      <c r="E108" s="14" t="s">
        <v>74</v>
      </c>
      <c r="F108" s="104" t="s">
        <v>24</v>
      </c>
    </row>
    <row r="109" spans="4:6" ht="12" hidden="1" customHeight="1" x14ac:dyDescent="0.25">
      <c r="D109" s="14" t="s">
        <v>75</v>
      </c>
      <c r="E109" s="14" t="s">
        <v>35</v>
      </c>
      <c r="F109" s="104" t="s">
        <v>24</v>
      </c>
    </row>
    <row r="110" spans="4:6" ht="12" hidden="1" customHeight="1" x14ac:dyDescent="0.25">
      <c r="D110" s="14" t="s">
        <v>118</v>
      </c>
      <c r="E110" s="14" t="s">
        <v>103</v>
      </c>
      <c r="F110" s="104" t="s">
        <v>29</v>
      </c>
    </row>
    <row r="111" spans="4:6" ht="12" hidden="1" customHeight="1" x14ac:dyDescent="0.25">
      <c r="D111" s="14" t="s">
        <v>119</v>
      </c>
      <c r="E111" s="14" t="s">
        <v>64</v>
      </c>
      <c r="F111" s="104" t="s">
        <v>29</v>
      </c>
    </row>
    <row r="112" spans="4:6" ht="12" hidden="1" customHeight="1" x14ac:dyDescent="0.25">
      <c r="D112" s="14" t="s">
        <v>120</v>
      </c>
      <c r="E112" s="14" t="s">
        <v>121</v>
      </c>
      <c r="F112" s="104" t="s">
        <v>117</v>
      </c>
    </row>
    <row r="113" spans="1:24" ht="12" hidden="1" customHeight="1" x14ac:dyDescent="0.25">
      <c r="D113" s="14" t="s">
        <v>122</v>
      </c>
      <c r="E113" s="14" t="s">
        <v>123</v>
      </c>
      <c r="F113" s="104" t="s">
        <v>124</v>
      </c>
    </row>
    <row r="114" spans="1:24" ht="12" hidden="1" customHeight="1" x14ac:dyDescent="0.25">
      <c r="D114" s="14" t="s">
        <v>125</v>
      </c>
      <c r="E114" s="14" t="s">
        <v>23</v>
      </c>
      <c r="F114" s="104" t="s">
        <v>24</v>
      </c>
    </row>
    <row r="115" spans="1:24" ht="12" hidden="1" customHeight="1" x14ac:dyDescent="0.25">
      <c r="D115" s="14" t="s">
        <v>126</v>
      </c>
      <c r="E115" s="14" t="s">
        <v>23</v>
      </c>
      <c r="F115" s="104" t="s">
        <v>24</v>
      </c>
    </row>
    <row r="116" spans="1:24" s="45" customFormat="1" ht="20.25" customHeight="1" x14ac:dyDescent="0.35">
      <c r="A116" s="95"/>
      <c r="B116" s="96"/>
      <c r="C116" s="97"/>
      <c r="D116" s="98"/>
      <c r="E116" s="98"/>
      <c r="F116" s="98"/>
      <c r="G116" s="99"/>
      <c r="H116" s="99"/>
      <c r="I116" s="99"/>
      <c r="J116" s="100"/>
      <c r="K116" s="101"/>
      <c r="L116" s="102"/>
      <c r="M116" s="102"/>
      <c r="N116" s="103"/>
      <c r="P116" s="88"/>
    </row>
    <row r="117" spans="1:24" s="11" customFormat="1" ht="21.75" customHeight="1" x14ac:dyDescent="0.25">
      <c r="A117" s="483" t="s">
        <v>127</v>
      </c>
      <c r="B117" s="483"/>
      <c r="C117" s="483"/>
      <c r="D117" s="483"/>
      <c r="E117" s="483"/>
      <c r="F117" s="483"/>
      <c r="G117" s="483"/>
      <c r="H117" s="483"/>
      <c r="I117" s="483"/>
      <c r="J117" s="483"/>
      <c r="K117" s="483"/>
      <c r="L117" s="483"/>
      <c r="M117" s="483"/>
      <c r="N117" s="483"/>
    </row>
    <row r="118" spans="1:24" s="11" customFormat="1" ht="19.5" customHeight="1" x14ac:dyDescent="0.25">
      <c r="A118" s="484" t="s">
        <v>128</v>
      </c>
      <c r="B118" s="484"/>
      <c r="C118" s="484"/>
      <c r="D118" s="484"/>
      <c r="E118" s="484"/>
      <c r="F118" s="484"/>
      <c r="G118" s="484"/>
      <c r="H118" s="484"/>
      <c r="I118" s="484"/>
      <c r="J118" s="484"/>
      <c r="K118" s="484"/>
      <c r="L118" s="484"/>
      <c r="M118" s="484"/>
      <c r="N118" s="484"/>
    </row>
    <row r="119" spans="1:24" s="45" customFormat="1" ht="15.5" x14ac:dyDescent="0.35"/>
    <row r="120" spans="1:24" s="45" customFormat="1" ht="7.9" customHeight="1" x14ac:dyDescent="0.35"/>
    <row r="121" spans="1:24" s="108" customFormat="1" ht="12" customHeight="1" x14ac:dyDescent="0.25">
      <c r="A121" s="105"/>
      <c r="B121" s="485"/>
      <c r="C121" s="485"/>
      <c r="D121" s="106"/>
      <c r="E121" s="106"/>
      <c r="F121" s="464"/>
      <c r="G121" s="464"/>
      <c r="H121" s="464"/>
      <c r="I121" s="464"/>
      <c r="J121" s="465"/>
      <c r="K121" s="366" t="s">
        <v>129</v>
      </c>
      <c r="L121" s="367"/>
      <c r="M121" s="367"/>
      <c r="N121" s="368"/>
      <c r="O121" s="107"/>
      <c r="S121" s="109"/>
      <c r="T121" s="109"/>
      <c r="U121" s="109"/>
      <c r="V121" s="109"/>
      <c r="W121" s="109"/>
      <c r="X121" s="109"/>
    </row>
    <row r="122" spans="1:24" s="113" customFormat="1" ht="12" customHeight="1" x14ac:dyDescent="0.2">
      <c r="A122" s="109"/>
      <c r="B122" s="466"/>
      <c r="C122" s="466"/>
      <c r="D122" s="110"/>
      <c r="E122" s="110"/>
      <c r="F122" s="463"/>
      <c r="G122" s="463"/>
      <c r="H122" s="477"/>
      <c r="I122" s="477"/>
      <c r="J122" s="384"/>
      <c r="K122" s="478" t="s">
        <v>278</v>
      </c>
      <c r="L122" s="479"/>
      <c r="M122" s="479"/>
      <c r="N122" s="386"/>
      <c r="O122" s="112"/>
      <c r="S122" s="114"/>
      <c r="T122" s="114"/>
      <c r="U122" s="114"/>
      <c r="V122" s="114"/>
      <c r="W122" s="114"/>
      <c r="X122" s="114"/>
    </row>
    <row r="123" spans="1:24" s="113" customFormat="1" ht="12" customHeight="1" x14ac:dyDescent="0.2">
      <c r="A123" s="109"/>
      <c r="B123" s="466"/>
      <c r="C123" s="466"/>
      <c r="D123" s="110"/>
      <c r="E123" s="115"/>
      <c r="F123" s="463"/>
      <c r="G123" s="463"/>
      <c r="H123" s="464"/>
      <c r="I123" s="464"/>
      <c r="J123" s="465"/>
      <c r="K123" s="480"/>
      <c r="L123" s="481"/>
      <c r="M123" s="481"/>
      <c r="N123" s="482"/>
      <c r="O123" s="112"/>
      <c r="S123" s="114"/>
      <c r="T123" s="114"/>
      <c r="U123" s="114"/>
      <c r="V123" s="114"/>
      <c r="W123" s="114"/>
      <c r="X123" s="114"/>
    </row>
    <row r="124" spans="1:24" s="113" customFormat="1" ht="12" customHeight="1" x14ac:dyDescent="0.2">
      <c r="A124" s="109"/>
      <c r="B124" s="466"/>
      <c r="C124" s="466"/>
      <c r="D124" s="117"/>
      <c r="E124" s="117"/>
      <c r="F124" s="463"/>
      <c r="G124" s="463"/>
      <c r="H124" s="464"/>
      <c r="I124" s="464"/>
      <c r="J124" s="465"/>
      <c r="K124" s="366" t="s">
        <v>130</v>
      </c>
      <c r="L124" s="368"/>
      <c r="M124" s="366" t="s">
        <v>131</v>
      </c>
      <c r="N124" s="368"/>
      <c r="O124" s="112"/>
      <c r="S124" s="114"/>
      <c r="T124" s="114"/>
      <c r="U124" s="114"/>
      <c r="V124" s="114"/>
      <c r="W124" s="114"/>
      <c r="X124" s="114"/>
    </row>
    <row r="125" spans="1:24" s="113" customFormat="1" ht="12" customHeight="1" x14ac:dyDescent="0.2">
      <c r="A125" s="109"/>
      <c r="B125" s="466"/>
      <c r="C125" s="466"/>
      <c r="D125" s="109"/>
      <c r="E125" s="109"/>
      <c r="F125" s="463"/>
      <c r="G125" s="463"/>
      <c r="H125" s="464"/>
      <c r="I125" s="464"/>
      <c r="J125" s="465"/>
      <c r="K125" s="473">
        <v>45149</v>
      </c>
      <c r="L125" s="474"/>
      <c r="M125" s="475">
        <v>0.79166666666666663</v>
      </c>
      <c r="N125" s="476"/>
      <c r="O125" s="112"/>
      <c r="S125" s="114"/>
      <c r="T125" s="114"/>
      <c r="U125" s="114"/>
      <c r="V125" s="114"/>
      <c r="W125" s="114"/>
      <c r="X125" s="114"/>
    </row>
    <row r="126" spans="1:24" s="113" customFormat="1" ht="12" customHeight="1" x14ac:dyDescent="0.2">
      <c r="A126" s="109"/>
      <c r="B126" s="466"/>
      <c r="C126" s="466"/>
      <c r="D126" s="109"/>
      <c r="E126" s="109"/>
      <c r="F126" s="463"/>
      <c r="G126" s="463"/>
      <c r="H126" s="464"/>
      <c r="I126" s="464"/>
      <c r="J126" s="465"/>
      <c r="K126" s="366" t="s">
        <v>132</v>
      </c>
      <c r="L126" s="367"/>
      <c r="M126" s="367"/>
      <c r="N126" s="368"/>
      <c r="O126" s="107"/>
      <c r="S126" s="114"/>
      <c r="T126" s="114"/>
      <c r="U126" s="114"/>
      <c r="V126" s="114"/>
      <c r="W126" s="114"/>
      <c r="X126" s="114"/>
    </row>
    <row r="127" spans="1:24" s="113" customFormat="1" ht="12" customHeight="1" x14ac:dyDescent="0.2">
      <c r="A127" s="109"/>
      <c r="B127" s="466"/>
      <c r="C127" s="466"/>
      <c r="D127" s="109"/>
      <c r="E127" s="118"/>
      <c r="F127" s="463"/>
      <c r="G127" s="463"/>
      <c r="H127" s="464"/>
      <c r="I127" s="464"/>
      <c r="J127" s="465"/>
      <c r="K127" s="467"/>
      <c r="L127" s="468"/>
      <c r="M127" s="471" t="s">
        <v>133</v>
      </c>
      <c r="N127" s="472"/>
      <c r="O127" s="112"/>
      <c r="S127" s="114"/>
      <c r="T127" s="114"/>
      <c r="U127" s="114"/>
      <c r="V127" s="114"/>
      <c r="W127" s="114"/>
      <c r="X127" s="114"/>
    </row>
    <row r="128" spans="1:24" s="113" customFormat="1" ht="12" customHeight="1" x14ac:dyDescent="0.2">
      <c r="A128" s="109"/>
      <c r="B128" s="466"/>
      <c r="C128" s="466"/>
      <c r="D128" s="109"/>
      <c r="E128" s="109"/>
      <c r="F128" s="463"/>
      <c r="G128" s="463"/>
      <c r="H128" s="464"/>
      <c r="I128" s="464"/>
      <c r="J128" s="465"/>
      <c r="K128" s="469"/>
      <c r="L128" s="470"/>
      <c r="M128" s="355"/>
      <c r="N128" s="357"/>
      <c r="O128" s="112"/>
      <c r="S128" s="114"/>
      <c r="T128" s="114"/>
      <c r="U128" s="114"/>
      <c r="V128" s="114"/>
      <c r="W128" s="114"/>
      <c r="X128" s="114"/>
    </row>
    <row r="129" spans="1:24" s="113" customFormat="1" ht="12" customHeight="1" x14ac:dyDescent="0.2">
      <c r="A129" s="109"/>
      <c r="B129" s="466"/>
      <c r="C129" s="466"/>
      <c r="D129" s="109"/>
      <c r="E129" s="118"/>
      <c r="F129" s="463"/>
      <c r="G129" s="463"/>
      <c r="H129" s="464"/>
      <c r="I129" s="464"/>
      <c r="J129" s="465"/>
      <c r="K129" s="352" t="s">
        <v>134</v>
      </c>
      <c r="L129" s="354"/>
      <c r="M129" s="352" t="s">
        <v>135</v>
      </c>
      <c r="N129" s="354"/>
      <c r="O129" s="112"/>
      <c r="S129" s="114"/>
      <c r="T129" s="114"/>
      <c r="U129" s="114"/>
      <c r="V129" s="114"/>
      <c r="W129" s="114"/>
      <c r="X129" s="114"/>
    </row>
    <row r="198" spans="1:9" customFormat="1" ht="12.5" hidden="1" x14ac:dyDescent="0.25">
      <c r="A198" s="119" t="s">
        <v>8</v>
      </c>
      <c r="B198" s="119" t="str">
        <f>IF($G$6="МУЖЧИНЫ И ЖЕНЩИНЫ","МУЖЧИНЫ",IF($G$6="ДО 19 ЛЕТ","ЮНИОРЫ","ЮНОШИ"))</f>
        <v>МУЖЧИНЫ</v>
      </c>
      <c r="C198" s="119" t="s">
        <v>136</v>
      </c>
      <c r="D198" s="119" t="s">
        <v>137</v>
      </c>
      <c r="E198" s="120"/>
      <c r="F198" s="120"/>
      <c r="G198" s="120"/>
      <c r="H198" s="120"/>
      <c r="I198" s="120"/>
    </row>
    <row r="199" spans="1:9" customFormat="1" ht="12.5" hidden="1" x14ac:dyDescent="0.25">
      <c r="A199" s="119" t="s">
        <v>138</v>
      </c>
      <c r="B199" s="119" t="str">
        <f>IF($G$6="МУЖЧИНЫ И ЖЕНЩИНЫ","ЖЕНЩИНЫ",IF($G$6="ДО 19 ЛЕТ","ЮНИОРКИ","ДЕВУШКИ"))</f>
        <v>ЖЕНЩИНЫ</v>
      </c>
      <c r="C199" s="119" t="s">
        <v>139</v>
      </c>
      <c r="D199" s="119" t="s">
        <v>140</v>
      </c>
      <c r="E199" s="120"/>
      <c r="F199" s="120"/>
      <c r="G199" s="120"/>
      <c r="H199" s="120"/>
      <c r="I199" s="120"/>
    </row>
    <row r="200" spans="1:9" customFormat="1" ht="12.5" hidden="1" x14ac:dyDescent="0.25">
      <c r="A200" s="119" t="s">
        <v>141</v>
      </c>
      <c r="B200" s="119" t="str">
        <f>IF($G$6="МУЖЧИНЫ И ЖЕНЩИНЫ","МУЖЧИНЫ И ЖЕНЩИНЫ",IF($G$6="ДО 19 ЛЕТ","ЮНИОРЫ И ЮНИОРКИ","ЮНОШИ И ДЕВУШКИ"))</f>
        <v>МУЖЧИНЫ И ЖЕНЩИНЫ</v>
      </c>
      <c r="C200" s="119" t="s">
        <v>142</v>
      </c>
      <c r="D200" s="119" t="s">
        <v>143</v>
      </c>
      <c r="E200" s="120"/>
      <c r="F200" s="120"/>
      <c r="G200" s="120"/>
      <c r="H200" s="120"/>
      <c r="I200" s="120"/>
    </row>
    <row r="201" spans="1:9" customFormat="1" ht="12.5" hidden="1" x14ac:dyDescent="0.25">
      <c r="A201" s="119" t="s">
        <v>144</v>
      </c>
      <c r="B201" s="119"/>
      <c r="C201" s="119" t="s">
        <v>10</v>
      </c>
      <c r="D201" s="119" t="s">
        <v>145</v>
      </c>
      <c r="E201" s="120"/>
      <c r="F201" s="120"/>
      <c r="G201" s="120"/>
      <c r="H201" s="120"/>
      <c r="I201" s="120"/>
    </row>
    <row r="202" spans="1:9" customFormat="1" ht="12.5" hidden="1" x14ac:dyDescent="0.25">
      <c r="A202" s="119" t="s">
        <v>146</v>
      </c>
      <c r="B202" s="119"/>
      <c r="C202" s="119" t="s">
        <v>147</v>
      </c>
      <c r="D202" s="119" t="s">
        <v>148</v>
      </c>
      <c r="E202" s="120"/>
      <c r="F202" s="120"/>
      <c r="G202" s="120"/>
      <c r="H202" s="120"/>
      <c r="I202" s="120"/>
    </row>
    <row r="203" spans="1:9" customFormat="1" ht="12.5" hidden="1" x14ac:dyDescent="0.25">
      <c r="A203" s="119" t="s">
        <v>149</v>
      </c>
      <c r="B203" s="119"/>
      <c r="C203" s="119" t="s">
        <v>150</v>
      </c>
      <c r="D203" s="119"/>
      <c r="E203" s="120"/>
      <c r="F203" s="120"/>
      <c r="G203" s="120"/>
      <c r="H203" s="120"/>
      <c r="I203" s="120"/>
    </row>
    <row r="204" spans="1:9" customFormat="1" ht="12.5" hidden="1" x14ac:dyDescent="0.25">
      <c r="A204" s="119"/>
      <c r="B204" s="119"/>
      <c r="C204" s="119" t="s">
        <v>151</v>
      </c>
      <c r="D204" s="119"/>
      <c r="E204" s="120"/>
      <c r="F204" s="120"/>
      <c r="G204" s="120"/>
      <c r="H204" s="120"/>
      <c r="I204" s="120"/>
    </row>
  </sheetData>
  <mergeCells count="154">
    <mergeCell ref="A6:D6"/>
    <mergeCell ref="E6:F6"/>
    <mergeCell ref="G6:I6"/>
    <mergeCell ref="J6:L6"/>
    <mergeCell ref="A8:N8"/>
    <mergeCell ref="A9:N9"/>
    <mergeCell ref="A1:N1"/>
    <mergeCell ref="A2:N2"/>
    <mergeCell ref="A3:N3"/>
    <mergeCell ref="C4:J4"/>
    <mergeCell ref="A5:D5"/>
    <mergeCell ref="E5:F5"/>
    <mergeCell ref="G5:I5"/>
    <mergeCell ref="J5:L5"/>
    <mergeCell ref="A13:A14"/>
    <mergeCell ref="B13:B14"/>
    <mergeCell ref="C13:C14"/>
    <mergeCell ref="H13:H14"/>
    <mergeCell ref="K13:K14"/>
    <mergeCell ref="N13:N14"/>
    <mergeCell ref="A11:A12"/>
    <mergeCell ref="B11:B12"/>
    <mergeCell ref="C11:C12"/>
    <mergeCell ref="G11:G12"/>
    <mergeCell ref="K11:K12"/>
    <mergeCell ref="N11:N12"/>
    <mergeCell ref="A17:A18"/>
    <mergeCell ref="B17:B18"/>
    <mergeCell ref="C17:C18"/>
    <mergeCell ref="J17:J18"/>
    <mergeCell ref="K17:K18"/>
    <mergeCell ref="N17:N18"/>
    <mergeCell ref="A15:A16"/>
    <mergeCell ref="B15:B16"/>
    <mergeCell ref="C15:C16"/>
    <mergeCell ref="I15:I16"/>
    <mergeCell ref="K15:K16"/>
    <mergeCell ref="N15:N16"/>
    <mergeCell ref="A26:A27"/>
    <mergeCell ref="B26:B27"/>
    <mergeCell ref="C26:C27"/>
    <mergeCell ref="H26:H27"/>
    <mergeCell ref="K26:K27"/>
    <mergeCell ref="N26:N27"/>
    <mergeCell ref="A22:N22"/>
    <mergeCell ref="A24:A25"/>
    <mergeCell ref="B24:B25"/>
    <mergeCell ref="C24:C25"/>
    <mergeCell ref="G24:G25"/>
    <mergeCell ref="K24:K25"/>
    <mergeCell ref="N24:N25"/>
    <mergeCell ref="A30:A31"/>
    <mergeCell ref="B30:B31"/>
    <mergeCell ref="C30:C31"/>
    <mergeCell ref="J30:J31"/>
    <mergeCell ref="K30:K31"/>
    <mergeCell ref="N30:N31"/>
    <mergeCell ref="A28:A29"/>
    <mergeCell ref="B28:B29"/>
    <mergeCell ref="C28:C29"/>
    <mergeCell ref="I28:I29"/>
    <mergeCell ref="K28:K29"/>
    <mergeCell ref="N28:N29"/>
    <mergeCell ref="A37:A38"/>
    <mergeCell ref="B37:B38"/>
    <mergeCell ref="C37:C38"/>
    <mergeCell ref="H37:H38"/>
    <mergeCell ref="K37:K38"/>
    <mergeCell ref="N37:N38"/>
    <mergeCell ref="A33:N33"/>
    <mergeCell ref="A35:A36"/>
    <mergeCell ref="B35:B36"/>
    <mergeCell ref="C35:C36"/>
    <mergeCell ref="G35:G36"/>
    <mergeCell ref="K35:K36"/>
    <mergeCell ref="N35:N36"/>
    <mergeCell ref="A41:A42"/>
    <mergeCell ref="B41:B42"/>
    <mergeCell ref="C41:C42"/>
    <mergeCell ref="J41:J42"/>
    <mergeCell ref="K41:K42"/>
    <mergeCell ref="N41:N42"/>
    <mergeCell ref="A39:A40"/>
    <mergeCell ref="B39:B40"/>
    <mergeCell ref="C39:C40"/>
    <mergeCell ref="I39:I40"/>
    <mergeCell ref="K39:K40"/>
    <mergeCell ref="N39:N40"/>
    <mergeCell ref="A48:A49"/>
    <mergeCell ref="B48:B49"/>
    <mergeCell ref="C48:C49"/>
    <mergeCell ref="H48:H49"/>
    <mergeCell ref="K48:K49"/>
    <mergeCell ref="N48:N49"/>
    <mergeCell ref="A44:N44"/>
    <mergeCell ref="A46:A47"/>
    <mergeCell ref="B46:B47"/>
    <mergeCell ref="C46:C47"/>
    <mergeCell ref="G46:G47"/>
    <mergeCell ref="K46:K47"/>
    <mergeCell ref="N46:N47"/>
    <mergeCell ref="A52:A53"/>
    <mergeCell ref="B52:B53"/>
    <mergeCell ref="C52:C53"/>
    <mergeCell ref="J52:J53"/>
    <mergeCell ref="K52:K53"/>
    <mergeCell ref="N52:N53"/>
    <mergeCell ref="A50:A51"/>
    <mergeCell ref="B50:B51"/>
    <mergeCell ref="C50:C51"/>
    <mergeCell ref="I50:I51"/>
    <mergeCell ref="K50:K51"/>
    <mergeCell ref="N50:N51"/>
    <mergeCell ref="B122:C122"/>
    <mergeCell ref="F122:G122"/>
    <mergeCell ref="H122:J122"/>
    <mergeCell ref="K122:N122"/>
    <mergeCell ref="B123:C123"/>
    <mergeCell ref="F123:G123"/>
    <mergeCell ref="H123:J123"/>
    <mergeCell ref="K123:N123"/>
    <mergeCell ref="A117:N117"/>
    <mergeCell ref="A118:N118"/>
    <mergeCell ref="B121:C121"/>
    <mergeCell ref="F121:G121"/>
    <mergeCell ref="H121:J121"/>
    <mergeCell ref="K121:N121"/>
    <mergeCell ref="B124:C124"/>
    <mergeCell ref="F124:G124"/>
    <mergeCell ref="H124:J124"/>
    <mergeCell ref="K124:L124"/>
    <mergeCell ref="M124:N124"/>
    <mergeCell ref="B125:C125"/>
    <mergeCell ref="F125:G125"/>
    <mergeCell ref="H125:J125"/>
    <mergeCell ref="K125:L125"/>
    <mergeCell ref="M125:N125"/>
    <mergeCell ref="M129:N129"/>
    <mergeCell ref="F128:G128"/>
    <mergeCell ref="H128:J128"/>
    <mergeCell ref="B129:C129"/>
    <mergeCell ref="F129:G129"/>
    <mergeCell ref="H129:J129"/>
    <mergeCell ref="K129:L129"/>
    <mergeCell ref="B126:C126"/>
    <mergeCell ref="F126:G126"/>
    <mergeCell ref="H126:J126"/>
    <mergeCell ref="K126:N126"/>
    <mergeCell ref="B127:C127"/>
    <mergeCell ref="F127:G127"/>
    <mergeCell ref="H127:J127"/>
    <mergeCell ref="K127:L128"/>
    <mergeCell ref="M127:N128"/>
    <mergeCell ref="B128:C128"/>
  </mergeCells>
  <dataValidations count="4">
    <dataValidation type="list" allowBlank="1" showInputMessage="1" showErrorMessage="1" sqref="N6 JJ6 TF6 ADB6 AMX6 AWT6 BGP6 BQL6 CAH6 CKD6 CTZ6 DDV6 DNR6 DXN6 EHJ6 ERF6 FBB6 FKX6 FUT6 GEP6 GOL6 GYH6 HID6 HRZ6 IBV6 ILR6 IVN6 JFJ6 JPF6 JZB6 KIX6 KST6 LCP6 LML6 LWH6 MGD6 MPZ6 MZV6 NJR6 NTN6 ODJ6 ONF6 OXB6 PGX6 PQT6 QAP6 QKL6 QUH6 RED6 RNZ6 RXV6 SHR6 SRN6 TBJ6 TLF6 TVB6 UEX6 UOT6 UYP6 VIL6 VSH6 WCD6 WLZ6 WVV6 N65564 JJ65564 TF65564 ADB65564 AMX65564 AWT65564 BGP65564 BQL65564 CAH65564 CKD65564 CTZ65564 DDV65564 DNR65564 DXN65564 EHJ65564 ERF65564 FBB65564 FKX65564 FUT65564 GEP65564 GOL65564 GYH65564 HID65564 HRZ65564 IBV65564 ILR65564 IVN65564 JFJ65564 JPF65564 JZB65564 KIX65564 KST65564 LCP65564 LML65564 LWH65564 MGD65564 MPZ65564 MZV65564 NJR65564 NTN65564 ODJ65564 ONF65564 OXB65564 PGX65564 PQT65564 QAP65564 QKL65564 QUH65564 RED65564 RNZ65564 RXV65564 SHR65564 SRN65564 TBJ65564 TLF65564 TVB65564 UEX65564 UOT65564 UYP65564 VIL65564 VSH65564 WCD65564 WLZ65564 WVV65564 N131100 JJ131100 TF131100 ADB131100 AMX131100 AWT131100 BGP131100 BQL131100 CAH131100 CKD131100 CTZ131100 DDV131100 DNR131100 DXN131100 EHJ131100 ERF131100 FBB131100 FKX131100 FUT131100 GEP131100 GOL131100 GYH131100 HID131100 HRZ131100 IBV131100 ILR131100 IVN131100 JFJ131100 JPF131100 JZB131100 KIX131100 KST131100 LCP131100 LML131100 LWH131100 MGD131100 MPZ131100 MZV131100 NJR131100 NTN131100 ODJ131100 ONF131100 OXB131100 PGX131100 PQT131100 QAP131100 QKL131100 QUH131100 RED131100 RNZ131100 RXV131100 SHR131100 SRN131100 TBJ131100 TLF131100 TVB131100 UEX131100 UOT131100 UYP131100 VIL131100 VSH131100 WCD131100 WLZ131100 WVV131100 N196636 JJ196636 TF196636 ADB196636 AMX196636 AWT196636 BGP196636 BQL196636 CAH196636 CKD196636 CTZ196636 DDV196636 DNR196636 DXN196636 EHJ196636 ERF196636 FBB196636 FKX196636 FUT196636 GEP196636 GOL196636 GYH196636 HID196636 HRZ196636 IBV196636 ILR196636 IVN196636 JFJ196636 JPF196636 JZB196636 KIX196636 KST196636 LCP196636 LML196636 LWH196636 MGD196636 MPZ196636 MZV196636 NJR196636 NTN196636 ODJ196636 ONF196636 OXB196636 PGX196636 PQT196636 QAP196636 QKL196636 QUH196636 RED196636 RNZ196636 RXV196636 SHR196636 SRN196636 TBJ196636 TLF196636 TVB196636 UEX196636 UOT196636 UYP196636 VIL196636 VSH196636 WCD196636 WLZ196636 WVV196636 N262172 JJ262172 TF262172 ADB262172 AMX262172 AWT262172 BGP262172 BQL262172 CAH262172 CKD262172 CTZ262172 DDV262172 DNR262172 DXN262172 EHJ262172 ERF262172 FBB262172 FKX262172 FUT262172 GEP262172 GOL262172 GYH262172 HID262172 HRZ262172 IBV262172 ILR262172 IVN262172 JFJ262172 JPF262172 JZB262172 KIX262172 KST262172 LCP262172 LML262172 LWH262172 MGD262172 MPZ262172 MZV262172 NJR262172 NTN262172 ODJ262172 ONF262172 OXB262172 PGX262172 PQT262172 QAP262172 QKL262172 QUH262172 RED262172 RNZ262172 RXV262172 SHR262172 SRN262172 TBJ262172 TLF262172 TVB262172 UEX262172 UOT262172 UYP262172 VIL262172 VSH262172 WCD262172 WLZ262172 WVV262172 N327708 JJ327708 TF327708 ADB327708 AMX327708 AWT327708 BGP327708 BQL327708 CAH327708 CKD327708 CTZ327708 DDV327708 DNR327708 DXN327708 EHJ327708 ERF327708 FBB327708 FKX327708 FUT327708 GEP327708 GOL327708 GYH327708 HID327708 HRZ327708 IBV327708 ILR327708 IVN327708 JFJ327708 JPF327708 JZB327708 KIX327708 KST327708 LCP327708 LML327708 LWH327708 MGD327708 MPZ327708 MZV327708 NJR327708 NTN327708 ODJ327708 ONF327708 OXB327708 PGX327708 PQT327708 QAP327708 QKL327708 QUH327708 RED327708 RNZ327708 RXV327708 SHR327708 SRN327708 TBJ327708 TLF327708 TVB327708 UEX327708 UOT327708 UYP327708 VIL327708 VSH327708 WCD327708 WLZ327708 WVV327708 N393244 JJ393244 TF393244 ADB393244 AMX393244 AWT393244 BGP393244 BQL393244 CAH393244 CKD393244 CTZ393244 DDV393244 DNR393244 DXN393244 EHJ393244 ERF393244 FBB393244 FKX393244 FUT393244 GEP393244 GOL393244 GYH393244 HID393244 HRZ393244 IBV393244 ILR393244 IVN393244 JFJ393244 JPF393244 JZB393244 KIX393244 KST393244 LCP393244 LML393244 LWH393244 MGD393244 MPZ393244 MZV393244 NJR393244 NTN393244 ODJ393244 ONF393244 OXB393244 PGX393244 PQT393244 QAP393244 QKL393244 QUH393244 RED393244 RNZ393244 RXV393244 SHR393244 SRN393244 TBJ393244 TLF393244 TVB393244 UEX393244 UOT393244 UYP393244 VIL393244 VSH393244 WCD393244 WLZ393244 WVV393244 N458780 JJ458780 TF458780 ADB458780 AMX458780 AWT458780 BGP458780 BQL458780 CAH458780 CKD458780 CTZ458780 DDV458780 DNR458780 DXN458780 EHJ458780 ERF458780 FBB458780 FKX458780 FUT458780 GEP458780 GOL458780 GYH458780 HID458780 HRZ458780 IBV458780 ILR458780 IVN458780 JFJ458780 JPF458780 JZB458780 KIX458780 KST458780 LCP458780 LML458780 LWH458780 MGD458780 MPZ458780 MZV458780 NJR458780 NTN458780 ODJ458780 ONF458780 OXB458780 PGX458780 PQT458780 QAP458780 QKL458780 QUH458780 RED458780 RNZ458780 RXV458780 SHR458780 SRN458780 TBJ458780 TLF458780 TVB458780 UEX458780 UOT458780 UYP458780 VIL458780 VSH458780 WCD458780 WLZ458780 WVV458780 N524316 JJ524316 TF524316 ADB524316 AMX524316 AWT524316 BGP524316 BQL524316 CAH524316 CKD524316 CTZ524316 DDV524316 DNR524316 DXN524316 EHJ524316 ERF524316 FBB524316 FKX524316 FUT524316 GEP524316 GOL524316 GYH524316 HID524316 HRZ524316 IBV524316 ILR524316 IVN524316 JFJ524316 JPF524316 JZB524316 KIX524316 KST524316 LCP524316 LML524316 LWH524316 MGD524316 MPZ524316 MZV524316 NJR524316 NTN524316 ODJ524316 ONF524316 OXB524316 PGX524316 PQT524316 QAP524316 QKL524316 QUH524316 RED524316 RNZ524316 RXV524316 SHR524316 SRN524316 TBJ524316 TLF524316 TVB524316 UEX524316 UOT524316 UYP524316 VIL524316 VSH524316 WCD524316 WLZ524316 WVV524316 N589852 JJ589852 TF589852 ADB589852 AMX589852 AWT589852 BGP589852 BQL589852 CAH589852 CKD589852 CTZ589852 DDV589852 DNR589852 DXN589852 EHJ589852 ERF589852 FBB589852 FKX589852 FUT589852 GEP589852 GOL589852 GYH589852 HID589852 HRZ589852 IBV589852 ILR589852 IVN589852 JFJ589852 JPF589852 JZB589852 KIX589852 KST589852 LCP589852 LML589852 LWH589852 MGD589852 MPZ589852 MZV589852 NJR589852 NTN589852 ODJ589852 ONF589852 OXB589852 PGX589852 PQT589852 QAP589852 QKL589852 QUH589852 RED589852 RNZ589852 RXV589852 SHR589852 SRN589852 TBJ589852 TLF589852 TVB589852 UEX589852 UOT589852 UYP589852 VIL589852 VSH589852 WCD589852 WLZ589852 WVV589852 N655388 JJ655388 TF655388 ADB655388 AMX655388 AWT655388 BGP655388 BQL655388 CAH655388 CKD655388 CTZ655388 DDV655388 DNR655388 DXN655388 EHJ655388 ERF655388 FBB655388 FKX655388 FUT655388 GEP655388 GOL655388 GYH655388 HID655388 HRZ655388 IBV655388 ILR655388 IVN655388 JFJ655388 JPF655388 JZB655388 KIX655388 KST655388 LCP655388 LML655388 LWH655388 MGD655388 MPZ655388 MZV655388 NJR655388 NTN655388 ODJ655388 ONF655388 OXB655388 PGX655388 PQT655388 QAP655388 QKL655388 QUH655388 RED655388 RNZ655388 RXV655388 SHR655388 SRN655388 TBJ655388 TLF655388 TVB655388 UEX655388 UOT655388 UYP655388 VIL655388 VSH655388 WCD655388 WLZ655388 WVV655388 N720924 JJ720924 TF720924 ADB720924 AMX720924 AWT720924 BGP720924 BQL720924 CAH720924 CKD720924 CTZ720924 DDV720924 DNR720924 DXN720924 EHJ720924 ERF720924 FBB720924 FKX720924 FUT720924 GEP720924 GOL720924 GYH720924 HID720924 HRZ720924 IBV720924 ILR720924 IVN720924 JFJ720924 JPF720924 JZB720924 KIX720924 KST720924 LCP720924 LML720924 LWH720924 MGD720924 MPZ720924 MZV720924 NJR720924 NTN720924 ODJ720924 ONF720924 OXB720924 PGX720924 PQT720924 QAP720924 QKL720924 QUH720924 RED720924 RNZ720924 RXV720924 SHR720924 SRN720924 TBJ720924 TLF720924 TVB720924 UEX720924 UOT720924 UYP720924 VIL720924 VSH720924 WCD720924 WLZ720924 WVV720924 N786460 JJ786460 TF786460 ADB786460 AMX786460 AWT786460 BGP786460 BQL786460 CAH786460 CKD786460 CTZ786460 DDV786460 DNR786460 DXN786460 EHJ786460 ERF786460 FBB786460 FKX786460 FUT786460 GEP786460 GOL786460 GYH786460 HID786460 HRZ786460 IBV786460 ILR786460 IVN786460 JFJ786460 JPF786460 JZB786460 KIX786460 KST786460 LCP786460 LML786460 LWH786460 MGD786460 MPZ786460 MZV786460 NJR786460 NTN786460 ODJ786460 ONF786460 OXB786460 PGX786460 PQT786460 QAP786460 QKL786460 QUH786460 RED786460 RNZ786460 RXV786460 SHR786460 SRN786460 TBJ786460 TLF786460 TVB786460 UEX786460 UOT786460 UYP786460 VIL786460 VSH786460 WCD786460 WLZ786460 WVV786460 N851996 JJ851996 TF851996 ADB851996 AMX851996 AWT851996 BGP851996 BQL851996 CAH851996 CKD851996 CTZ851996 DDV851996 DNR851996 DXN851996 EHJ851996 ERF851996 FBB851996 FKX851996 FUT851996 GEP851996 GOL851996 GYH851996 HID851996 HRZ851996 IBV851996 ILR851996 IVN851996 JFJ851996 JPF851996 JZB851996 KIX851996 KST851996 LCP851996 LML851996 LWH851996 MGD851996 MPZ851996 MZV851996 NJR851996 NTN851996 ODJ851996 ONF851996 OXB851996 PGX851996 PQT851996 QAP851996 QKL851996 QUH851996 RED851996 RNZ851996 RXV851996 SHR851996 SRN851996 TBJ851996 TLF851996 TVB851996 UEX851996 UOT851996 UYP851996 VIL851996 VSH851996 WCD851996 WLZ851996 WVV851996 N917532 JJ917532 TF917532 ADB917532 AMX917532 AWT917532 BGP917532 BQL917532 CAH917532 CKD917532 CTZ917532 DDV917532 DNR917532 DXN917532 EHJ917532 ERF917532 FBB917532 FKX917532 FUT917532 GEP917532 GOL917532 GYH917532 HID917532 HRZ917532 IBV917532 ILR917532 IVN917532 JFJ917532 JPF917532 JZB917532 KIX917532 KST917532 LCP917532 LML917532 LWH917532 MGD917532 MPZ917532 MZV917532 NJR917532 NTN917532 ODJ917532 ONF917532 OXB917532 PGX917532 PQT917532 QAP917532 QKL917532 QUH917532 RED917532 RNZ917532 RXV917532 SHR917532 SRN917532 TBJ917532 TLF917532 TVB917532 UEX917532 UOT917532 UYP917532 VIL917532 VSH917532 WCD917532 WLZ917532 WVV917532 N983068 JJ983068 TF983068 ADB983068 AMX983068 AWT983068 BGP983068 BQL983068 CAH983068 CKD983068 CTZ983068 DDV983068 DNR983068 DXN983068 EHJ983068 ERF983068 FBB983068 FKX983068 FUT983068 GEP983068 GOL983068 GYH983068 HID983068 HRZ983068 IBV983068 ILR983068 IVN983068 JFJ983068 JPF983068 JZB983068 KIX983068 KST983068 LCP983068 LML983068 LWH983068 MGD983068 MPZ983068 MZV983068 NJR983068 NTN983068 ODJ983068 ONF983068 OXB983068 PGX983068 PQT983068 QAP983068 QKL983068 QUH983068 RED983068 RNZ983068 RXV983068 SHR983068 SRN983068 TBJ983068 TLF983068 TVB983068 UEX983068 UOT983068 UYP983068 VIL983068 VSH983068 WCD983068 WLZ983068 WVV983068" xr:uid="{00000000-0002-0000-0300-000000000000}">
      <formula1>$D$198:$D$202</formula1>
    </dataValidation>
    <dataValidation type="list" allowBlank="1" showInputMessage="1" showErrorMessage="1" sqref="M6 JI6 TE6 ADA6 AMW6 AWS6 BGO6 BQK6 CAG6 CKC6 CTY6 DDU6 DNQ6 DXM6 EHI6 ERE6 FBA6 FKW6 FUS6 GEO6 GOK6 GYG6 HIC6 HRY6 IBU6 ILQ6 IVM6 JFI6 JPE6 JZA6 KIW6 KSS6 LCO6 LMK6 LWG6 MGC6 MPY6 MZU6 NJQ6 NTM6 ODI6 ONE6 OXA6 PGW6 PQS6 QAO6 QKK6 QUG6 REC6 RNY6 RXU6 SHQ6 SRM6 TBI6 TLE6 TVA6 UEW6 UOS6 UYO6 VIK6 VSG6 WCC6 WLY6 WVU6 M65564 JI65564 TE65564 ADA65564 AMW65564 AWS65564 BGO65564 BQK65564 CAG65564 CKC65564 CTY65564 DDU65564 DNQ65564 DXM65564 EHI65564 ERE65564 FBA65564 FKW65564 FUS65564 GEO65564 GOK65564 GYG65564 HIC65564 HRY65564 IBU65564 ILQ65564 IVM65564 JFI65564 JPE65564 JZA65564 KIW65564 KSS65564 LCO65564 LMK65564 LWG65564 MGC65564 MPY65564 MZU65564 NJQ65564 NTM65564 ODI65564 ONE65564 OXA65564 PGW65564 PQS65564 QAO65564 QKK65564 QUG65564 REC65564 RNY65564 RXU65564 SHQ65564 SRM65564 TBI65564 TLE65564 TVA65564 UEW65564 UOS65564 UYO65564 VIK65564 VSG65564 WCC65564 WLY65564 WVU65564 M131100 JI131100 TE131100 ADA131100 AMW131100 AWS131100 BGO131100 BQK131100 CAG131100 CKC131100 CTY131100 DDU131100 DNQ131100 DXM131100 EHI131100 ERE131100 FBA131100 FKW131100 FUS131100 GEO131100 GOK131100 GYG131100 HIC131100 HRY131100 IBU131100 ILQ131100 IVM131100 JFI131100 JPE131100 JZA131100 KIW131100 KSS131100 LCO131100 LMK131100 LWG131100 MGC131100 MPY131100 MZU131100 NJQ131100 NTM131100 ODI131100 ONE131100 OXA131100 PGW131100 PQS131100 QAO131100 QKK131100 QUG131100 REC131100 RNY131100 RXU131100 SHQ131100 SRM131100 TBI131100 TLE131100 TVA131100 UEW131100 UOS131100 UYO131100 VIK131100 VSG131100 WCC131100 WLY131100 WVU131100 M196636 JI196636 TE196636 ADA196636 AMW196636 AWS196636 BGO196636 BQK196636 CAG196636 CKC196636 CTY196636 DDU196636 DNQ196636 DXM196636 EHI196636 ERE196636 FBA196636 FKW196636 FUS196636 GEO196636 GOK196636 GYG196636 HIC196636 HRY196636 IBU196636 ILQ196636 IVM196636 JFI196636 JPE196636 JZA196636 KIW196636 KSS196636 LCO196636 LMK196636 LWG196636 MGC196636 MPY196636 MZU196636 NJQ196636 NTM196636 ODI196636 ONE196636 OXA196636 PGW196636 PQS196636 QAO196636 QKK196636 QUG196636 REC196636 RNY196636 RXU196636 SHQ196636 SRM196636 TBI196636 TLE196636 TVA196636 UEW196636 UOS196636 UYO196636 VIK196636 VSG196636 WCC196636 WLY196636 WVU196636 M262172 JI262172 TE262172 ADA262172 AMW262172 AWS262172 BGO262172 BQK262172 CAG262172 CKC262172 CTY262172 DDU262172 DNQ262172 DXM262172 EHI262172 ERE262172 FBA262172 FKW262172 FUS262172 GEO262172 GOK262172 GYG262172 HIC262172 HRY262172 IBU262172 ILQ262172 IVM262172 JFI262172 JPE262172 JZA262172 KIW262172 KSS262172 LCO262172 LMK262172 LWG262172 MGC262172 MPY262172 MZU262172 NJQ262172 NTM262172 ODI262172 ONE262172 OXA262172 PGW262172 PQS262172 QAO262172 QKK262172 QUG262172 REC262172 RNY262172 RXU262172 SHQ262172 SRM262172 TBI262172 TLE262172 TVA262172 UEW262172 UOS262172 UYO262172 VIK262172 VSG262172 WCC262172 WLY262172 WVU262172 M327708 JI327708 TE327708 ADA327708 AMW327708 AWS327708 BGO327708 BQK327708 CAG327708 CKC327708 CTY327708 DDU327708 DNQ327708 DXM327708 EHI327708 ERE327708 FBA327708 FKW327708 FUS327708 GEO327708 GOK327708 GYG327708 HIC327708 HRY327708 IBU327708 ILQ327708 IVM327708 JFI327708 JPE327708 JZA327708 KIW327708 KSS327708 LCO327708 LMK327708 LWG327708 MGC327708 MPY327708 MZU327708 NJQ327708 NTM327708 ODI327708 ONE327708 OXA327708 PGW327708 PQS327708 QAO327708 QKK327708 QUG327708 REC327708 RNY327708 RXU327708 SHQ327708 SRM327708 TBI327708 TLE327708 TVA327708 UEW327708 UOS327708 UYO327708 VIK327708 VSG327708 WCC327708 WLY327708 WVU327708 M393244 JI393244 TE393244 ADA393244 AMW393244 AWS393244 BGO393244 BQK393244 CAG393244 CKC393244 CTY393244 DDU393244 DNQ393244 DXM393244 EHI393244 ERE393244 FBA393244 FKW393244 FUS393244 GEO393244 GOK393244 GYG393244 HIC393244 HRY393244 IBU393244 ILQ393244 IVM393244 JFI393244 JPE393244 JZA393244 KIW393244 KSS393244 LCO393244 LMK393244 LWG393244 MGC393244 MPY393244 MZU393244 NJQ393244 NTM393244 ODI393244 ONE393244 OXA393244 PGW393244 PQS393244 QAO393244 QKK393244 QUG393244 REC393244 RNY393244 RXU393244 SHQ393244 SRM393244 TBI393244 TLE393244 TVA393244 UEW393244 UOS393244 UYO393244 VIK393244 VSG393244 WCC393244 WLY393244 WVU393244 M458780 JI458780 TE458780 ADA458780 AMW458780 AWS458780 BGO458780 BQK458780 CAG458780 CKC458780 CTY458780 DDU458780 DNQ458780 DXM458780 EHI458780 ERE458780 FBA458780 FKW458780 FUS458780 GEO458780 GOK458780 GYG458780 HIC458780 HRY458780 IBU458780 ILQ458780 IVM458780 JFI458780 JPE458780 JZA458780 KIW458780 KSS458780 LCO458780 LMK458780 LWG458780 MGC458780 MPY458780 MZU458780 NJQ458780 NTM458780 ODI458780 ONE458780 OXA458780 PGW458780 PQS458780 QAO458780 QKK458780 QUG458780 REC458780 RNY458780 RXU458780 SHQ458780 SRM458780 TBI458780 TLE458780 TVA458780 UEW458780 UOS458780 UYO458780 VIK458780 VSG458780 WCC458780 WLY458780 WVU458780 M524316 JI524316 TE524316 ADA524316 AMW524316 AWS524316 BGO524316 BQK524316 CAG524316 CKC524316 CTY524316 DDU524316 DNQ524316 DXM524316 EHI524316 ERE524316 FBA524316 FKW524316 FUS524316 GEO524316 GOK524316 GYG524316 HIC524316 HRY524316 IBU524316 ILQ524316 IVM524316 JFI524316 JPE524316 JZA524316 KIW524316 KSS524316 LCO524316 LMK524316 LWG524316 MGC524316 MPY524316 MZU524316 NJQ524316 NTM524316 ODI524316 ONE524316 OXA524316 PGW524316 PQS524316 QAO524316 QKK524316 QUG524316 REC524316 RNY524316 RXU524316 SHQ524316 SRM524316 TBI524316 TLE524316 TVA524316 UEW524316 UOS524316 UYO524316 VIK524316 VSG524316 WCC524316 WLY524316 WVU524316 M589852 JI589852 TE589852 ADA589852 AMW589852 AWS589852 BGO589852 BQK589852 CAG589852 CKC589852 CTY589852 DDU589852 DNQ589852 DXM589852 EHI589852 ERE589852 FBA589852 FKW589852 FUS589852 GEO589852 GOK589852 GYG589852 HIC589852 HRY589852 IBU589852 ILQ589852 IVM589852 JFI589852 JPE589852 JZA589852 KIW589852 KSS589852 LCO589852 LMK589852 LWG589852 MGC589852 MPY589852 MZU589852 NJQ589852 NTM589852 ODI589852 ONE589852 OXA589852 PGW589852 PQS589852 QAO589852 QKK589852 QUG589852 REC589852 RNY589852 RXU589852 SHQ589852 SRM589852 TBI589852 TLE589852 TVA589852 UEW589852 UOS589852 UYO589852 VIK589852 VSG589852 WCC589852 WLY589852 WVU589852 M655388 JI655388 TE655388 ADA655388 AMW655388 AWS655388 BGO655388 BQK655388 CAG655388 CKC655388 CTY655388 DDU655388 DNQ655388 DXM655388 EHI655388 ERE655388 FBA655388 FKW655388 FUS655388 GEO655388 GOK655388 GYG655388 HIC655388 HRY655388 IBU655388 ILQ655388 IVM655388 JFI655388 JPE655388 JZA655388 KIW655388 KSS655388 LCO655388 LMK655388 LWG655388 MGC655388 MPY655388 MZU655388 NJQ655388 NTM655388 ODI655388 ONE655388 OXA655388 PGW655388 PQS655388 QAO655388 QKK655388 QUG655388 REC655388 RNY655388 RXU655388 SHQ655388 SRM655388 TBI655388 TLE655388 TVA655388 UEW655388 UOS655388 UYO655388 VIK655388 VSG655388 WCC655388 WLY655388 WVU655388 M720924 JI720924 TE720924 ADA720924 AMW720924 AWS720924 BGO720924 BQK720924 CAG720924 CKC720924 CTY720924 DDU720924 DNQ720924 DXM720924 EHI720924 ERE720924 FBA720924 FKW720924 FUS720924 GEO720924 GOK720924 GYG720924 HIC720924 HRY720924 IBU720924 ILQ720924 IVM720924 JFI720924 JPE720924 JZA720924 KIW720924 KSS720924 LCO720924 LMK720924 LWG720924 MGC720924 MPY720924 MZU720924 NJQ720924 NTM720924 ODI720924 ONE720924 OXA720924 PGW720924 PQS720924 QAO720924 QKK720924 QUG720924 REC720924 RNY720924 RXU720924 SHQ720924 SRM720924 TBI720924 TLE720924 TVA720924 UEW720924 UOS720924 UYO720924 VIK720924 VSG720924 WCC720924 WLY720924 WVU720924 M786460 JI786460 TE786460 ADA786460 AMW786460 AWS786460 BGO786460 BQK786460 CAG786460 CKC786460 CTY786460 DDU786460 DNQ786460 DXM786460 EHI786460 ERE786460 FBA786460 FKW786460 FUS786460 GEO786460 GOK786460 GYG786460 HIC786460 HRY786460 IBU786460 ILQ786460 IVM786460 JFI786460 JPE786460 JZA786460 KIW786460 KSS786460 LCO786460 LMK786460 LWG786460 MGC786460 MPY786460 MZU786460 NJQ786460 NTM786460 ODI786460 ONE786460 OXA786460 PGW786460 PQS786460 QAO786460 QKK786460 QUG786460 REC786460 RNY786460 RXU786460 SHQ786460 SRM786460 TBI786460 TLE786460 TVA786460 UEW786460 UOS786460 UYO786460 VIK786460 VSG786460 WCC786460 WLY786460 WVU786460 M851996 JI851996 TE851996 ADA851996 AMW851996 AWS851996 BGO851996 BQK851996 CAG851996 CKC851996 CTY851996 DDU851996 DNQ851996 DXM851996 EHI851996 ERE851996 FBA851996 FKW851996 FUS851996 GEO851996 GOK851996 GYG851996 HIC851996 HRY851996 IBU851996 ILQ851996 IVM851996 JFI851996 JPE851996 JZA851996 KIW851996 KSS851996 LCO851996 LMK851996 LWG851996 MGC851996 MPY851996 MZU851996 NJQ851996 NTM851996 ODI851996 ONE851996 OXA851996 PGW851996 PQS851996 QAO851996 QKK851996 QUG851996 REC851996 RNY851996 RXU851996 SHQ851996 SRM851996 TBI851996 TLE851996 TVA851996 UEW851996 UOS851996 UYO851996 VIK851996 VSG851996 WCC851996 WLY851996 WVU851996 M917532 JI917532 TE917532 ADA917532 AMW917532 AWS917532 BGO917532 BQK917532 CAG917532 CKC917532 CTY917532 DDU917532 DNQ917532 DXM917532 EHI917532 ERE917532 FBA917532 FKW917532 FUS917532 GEO917532 GOK917532 GYG917532 HIC917532 HRY917532 IBU917532 ILQ917532 IVM917532 JFI917532 JPE917532 JZA917532 KIW917532 KSS917532 LCO917532 LMK917532 LWG917532 MGC917532 MPY917532 MZU917532 NJQ917532 NTM917532 ODI917532 ONE917532 OXA917532 PGW917532 PQS917532 QAO917532 QKK917532 QUG917532 REC917532 RNY917532 RXU917532 SHQ917532 SRM917532 TBI917532 TLE917532 TVA917532 UEW917532 UOS917532 UYO917532 VIK917532 VSG917532 WCC917532 WLY917532 WVU917532 M983068 JI983068 TE983068 ADA983068 AMW983068 AWS983068 BGO983068 BQK983068 CAG983068 CKC983068 CTY983068 DDU983068 DNQ983068 DXM983068 EHI983068 ERE983068 FBA983068 FKW983068 FUS983068 GEO983068 GOK983068 GYG983068 HIC983068 HRY983068 IBU983068 ILQ983068 IVM983068 JFI983068 JPE983068 JZA983068 KIW983068 KSS983068 LCO983068 LMK983068 LWG983068 MGC983068 MPY983068 MZU983068 NJQ983068 NTM983068 ODI983068 ONE983068 OXA983068 PGW983068 PQS983068 QAO983068 QKK983068 QUG983068 REC983068 RNY983068 RXU983068 SHQ983068 SRM983068 TBI983068 TLE983068 TVA983068 UEW983068 UOS983068 UYO983068 VIK983068 VSG983068 WCC983068 WLY983068 WVU983068" xr:uid="{00000000-0002-0000-0300-000001000000}">
      <formula1>$C$198:$C$204</formula1>
    </dataValidation>
    <dataValidation type="list" allowBlank="1" showInputMessage="1" showErrorMessage="1" sqref="J6:L6 JF6:JH6 TB6:TD6 ACX6:ACZ6 AMT6:AMV6 AWP6:AWR6 BGL6:BGN6 BQH6:BQJ6 CAD6:CAF6 CJZ6:CKB6 CTV6:CTX6 DDR6:DDT6 DNN6:DNP6 DXJ6:DXL6 EHF6:EHH6 ERB6:ERD6 FAX6:FAZ6 FKT6:FKV6 FUP6:FUR6 GEL6:GEN6 GOH6:GOJ6 GYD6:GYF6 HHZ6:HIB6 HRV6:HRX6 IBR6:IBT6 ILN6:ILP6 IVJ6:IVL6 JFF6:JFH6 JPB6:JPD6 JYX6:JYZ6 KIT6:KIV6 KSP6:KSR6 LCL6:LCN6 LMH6:LMJ6 LWD6:LWF6 MFZ6:MGB6 MPV6:MPX6 MZR6:MZT6 NJN6:NJP6 NTJ6:NTL6 ODF6:ODH6 ONB6:OND6 OWX6:OWZ6 PGT6:PGV6 PQP6:PQR6 QAL6:QAN6 QKH6:QKJ6 QUD6:QUF6 RDZ6:REB6 RNV6:RNX6 RXR6:RXT6 SHN6:SHP6 SRJ6:SRL6 TBF6:TBH6 TLB6:TLD6 TUX6:TUZ6 UET6:UEV6 UOP6:UOR6 UYL6:UYN6 VIH6:VIJ6 VSD6:VSF6 WBZ6:WCB6 WLV6:WLX6 WVR6:WVT6 J65564:L65564 JF65564:JH65564 TB65564:TD65564 ACX65564:ACZ65564 AMT65564:AMV65564 AWP65564:AWR65564 BGL65564:BGN65564 BQH65564:BQJ65564 CAD65564:CAF65564 CJZ65564:CKB65564 CTV65564:CTX65564 DDR65564:DDT65564 DNN65564:DNP65564 DXJ65564:DXL65564 EHF65564:EHH65564 ERB65564:ERD65564 FAX65564:FAZ65564 FKT65564:FKV65564 FUP65564:FUR65564 GEL65564:GEN65564 GOH65564:GOJ65564 GYD65564:GYF65564 HHZ65564:HIB65564 HRV65564:HRX65564 IBR65564:IBT65564 ILN65564:ILP65564 IVJ65564:IVL65564 JFF65564:JFH65564 JPB65564:JPD65564 JYX65564:JYZ65564 KIT65564:KIV65564 KSP65564:KSR65564 LCL65564:LCN65564 LMH65564:LMJ65564 LWD65564:LWF65564 MFZ65564:MGB65564 MPV65564:MPX65564 MZR65564:MZT65564 NJN65564:NJP65564 NTJ65564:NTL65564 ODF65564:ODH65564 ONB65564:OND65564 OWX65564:OWZ65564 PGT65564:PGV65564 PQP65564:PQR65564 QAL65564:QAN65564 QKH65564:QKJ65564 QUD65564:QUF65564 RDZ65564:REB65564 RNV65564:RNX65564 RXR65564:RXT65564 SHN65564:SHP65564 SRJ65564:SRL65564 TBF65564:TBH65564 TLB65564:TLD65564 TUX65564:TUZ65564 UET65564:UEV65564 UOP65564:UOR65564 UYL65564:UYN65564 VIH65564:VIJ65564 VSD65564:VSF65564 WBZ65564:WCB65564 WLV65564:WLX65564 WVR65564:WVT65564 J131100:L131100 JF131100:JH131100 TB131100:TD131100 ACX131100:ACZ131100 AMT131100:AMV131100 AWP131100:AWR131100 BGL131100:BGN131100 BQH131100:BQJ131100 CAD131100:CAF131100 CJZ131100:CKB131100 CTV131100:CTX131100 DDR131100:DDT131100 DNN131100:DNP131100 DXJ131100:DXL131100 EHF131100:EHH131100 ERB131100:ERD131100 FAX131100:FAZ131100 FKT131100:FKV131100 FUP131100:FUR131100 GEL131100:GEN131100 GOH131100:GOJ131100 GYD131100:GYF131100 HHZ131100:HIB131100 HRV131100:HRX131100 IBR131100:IBT131100 ILN131100:ILP131100 IVJ131100:IVL131100 JFF131100:JFH131100 JPB131100:JPD131100 JYX131100:JYZ131100 KIT131100:KIV131100 KSP131100:KSR131100 LCL131100:LCN131100 LMH131100:LMJ131100 LWD131100:LWF131100 MFZ131100:MGB131100 MPV131100:MPX131100 MZR131100:MZT131100 NJN131100:NJP131100 NTJ131100:NTL131100 ODF131100:ODH131100 ONB131100:OND131100 OWX131100:OWZ131100 PGT131100:PGV131100 PQP131100:PQR131100 QAL131100:QAN131100 QKH131100:QKJ131100 QUD131100:QUF131100 RDZ131100:REB131100 RNV131100:RNX131100 RXR131100:RXT131100 SHN131100:SHP131100 SRJ131100:SRL131100 TBF131100:TBH131100 TLB131100:TLD131100 TUX131100:TUZ131100 UET131100:UEV131100 UOP131100:UOR131100 UYL131100:UYN131100 VIH131100:VIJ131100 VSD131100:VSF131100 WBZ131100:WCB131100 WLV131100:WLX131100 WVR131100:WVT131100 J196636:L196636 JF196636:JH196636 TB196636:TD196636 ACX196636:ACZ196636 AMT196636:AMV196636 AWP196636:AWR196636 BGL196636:BGN196636 BQH196636:BQJ196636 CAD196636:CAF196636 CJZ196636:CKB196636 CTV196636:CTX196636 DDR196636:DDT196636 DNN196636:DNP196636 DXJ196636:DXL196636 EHF196636:EHH196636 ERB196636:ERD196636 FAX196636:FAZ196636 FKT196636:FKV196636 FUP196636:FUR196636 GEL196636:GEN196636 GOH196636:GOJ196636 GYD196636:GYF196636 HHZ196636:HIB196636 HRV196636:HRX196636 IBR196636:IBT196636 ILN196636:ILP196636 IVJ196636:IVL196636 JFF196636:JFH196636 JPB196636:JPD196636 JYX196636:JYZ196636 KIT196636:KIV196636 KSP196636:KSR196636 LCL196636:LCN196636 LMH196636:LMJ196636 LWD196636:LWF196636 MFZ196636:MGB196636 MPV196636:MPX196636 MZR196636:MZT196636 NJN196636:NJP196636 NTJ196636:NTL196636 ODF196636:ODH196636 ONB196636:OND196636 OWX196636:OWZ196636 PGT196636:PGV196636 PQP196636:PQR196636 QAL196636:QAN196636 QKH196636:QKJ196636 QUD196636:QUF196636 RDZ196636:REB196636 RNV196636:RNX196636 RXR196636:RXT196636 SHN196636:SHP196636 SRJ196636:SRL196636 TBF196636:TBH196636 TLB196636:TLD196636 TUX196636:TUZ196636 UET196636:UEV196636 UOP196636:UOR196636 UYL196636:UYN196636 VIH196636:VIJ196636 VSD196636:VSF196636 WBZ196636:WCB196636 WLV196636:WLX196636 WVR196636:WVT196636 J262172:L262172 JF262172:JH262172 TB262172:TD262172 ACX262172:ACZ262172 AMT262172:AMV262172 AWP262172:AWR262172 BGL262172:BGN262172 BQH262172:BQJ262172 CAD262172:CAF262172 CJZ262172:CKB262172 CTV262172:CTX262172 DDR262172:DDT262172 DNN262172:DNP262172 DXJ262172:DXL262172 EHF262172:EHH262172 ERB262172:ERD262172 FAX262172:FAZ262172 FKT262172:FKV262172 FUP262172:FUR262172 GEL262172:GEN262172 GOH262172:GOJ262172 GYD262172:GYF262172 HHZ262172:HIB262172 HRV262172:HRX262172 IBR262172:IBT262172 ILN262172:ILP262172 IVJ262172:IVL262172 JFF262172:JFH262172 JPB262172:JPD262172 JYX262172:JYZ262172 KIT262172:KIV262172 KSP262172:KSR262172 LCL262172:LCN262172 LMH262172:LMJ262172 LWD262172:LWF262172 MFZ262172:MGB262172 MPV262172:MPX262172 MZR262172:MZT262172 NJN262172:NJP262172 NTJ262172:NTL262172 ODF262172:ODH262172 ONB262172:OND262172 OWX262172:OWZ262172 PGT262172:PGV262172 PQP262172:PQR262172 QAL262172:QAN262172 QKH262172:QKJ262172 QUD262172:QUF262172 RDZ262172:REB262172 RNV262172:RNX262172 RXR262172:RXT262172 SHN262172:SHP262172 SRJ262172:SRL262172 TBF262172:TBH262172 TLB262172:TLD262172 TUX262172:TUZ262172 UET262172:UEV262172 UOP262172:UOR262172 UYL262172:UYN262172 VIH262172:VIJ262172 VSD262172:VSF262172 WBZ262172:WCB262172 WLV262172:WLX262172 WVR262172:WVT262172 J327708:L327708 JF327708:JH327708 TB327708:TD327708 ACX327708:ACZ327708 AMT327708:AMV327708 AWP327708:AWR327708 BGL327708:BGN327708 BQH327708:BQJ327708 CAD327708:CAF327708 CJZ327708:CKB327708 CTV327708:CTX327708 DDR327708:DDT327708 DNN327708:DNP327708 DXJ327708:DXL327708 EHF327708:EHH327708 ERB327708:ERD327708 FAX327708:FAZ327708 FKT327708:FKV327708 FUP327708:FUR327708 GEL327708:GEN327708 GOH327708:GOJ327708 GYD327708:GYF327708 HHZ327708:HIB327708 HRV327708:HRX327708 IBR327708:IBT327708 ILN327708:ILP327708 IVJ327708:IVL327708 JFF327708:JFH327708 JPB327708:JPD327708 JYX327708:JYZ327708 KIT327708:KIV327708 KSP327708:KSR327708 LCL327708:LCN327708 LMH327708:LMJ327708 LWD327708:LWF327708 MFZ327708:MGB327708 MPV327708:MPX327708 MZR327708:MZT327708 NJN327708:NJP327708 NTJ327708:NTL327708 ODF327708:ODH327708 ONB327708:OND327708 OWX327708:OWZ327708 PGT327708:PGV327708 PQP327708:PQR327708 QAL327708:QAN327708 QKH327708:QKJ327708 QUD327708:QUF327708 RDZ327708:REB327708 RNV327708:RNX327708 RXR327708:RXT327708 SHN327708:SHP327708 SRJ327708:SRL327708 TBF327708:TBH327708 TLB327708:TLD327708 TUX327708:TUZ327708 UET327708:UEV327708 UOP327708:UOR327708 UYL327708:UYN327708 VIH327708:VIJ327708 VSD327708:VSF327708 WBZ327708:WCB327708 WLV327708:WLX327708 WVR327708:WVT327708 J393244:L393244 JF393244:JH393244 TB393244:TD393244 ACX393244:ACZ393244 AMT393244:AMV393244 AWP393244:AWR393244 BGL393244:BGN393244 BQH393244:BQJ393244 CAD393244:CAF393244 CJZ393244:CKB393244 CTV393244:CTX393244 DDR393244:DDT393244 DNN393244:DNP393244 DXJ393244:DXL393244 EHF393244:EHH393244 ERB393244:ERD393244 FAX393244:FAZ393244 FKT393244:FKV393244 FUP393244:FUR393244 GEL393244:GEN393244 GOH393244:GOJ393244 GYD393244:GYF393244 HHZ393244:HIB393244 HRV393244:HRX393244 IBR393244:IBT393244 ILN393244:ILP393244 IVJ393244:IVL393244 JFF393244:JFH393244 JPB393244:JPD393244 JYX393244:JYZ393244 KIT393244:KIV393244 KSP393244:KSR393244 LCL393244:LCN393244 LMH393244:LMJ393244 LWD393244:LWF393244 MFZ393244:MGB393244 MPV393244:MPX393244 MZR393244:MZT393244 NJN393244:NJP393244 NTJ393244:NTL393244 ODF393244:ODH393244 ONB393244:OND393244 OWX393244:OWZ393244 PGT393244:PGV393244 PQP393244:PQR393244 QAL393244:QAN393244 QKH393244:QKJ393244 QUD393244:QUF393244 RDZ393244:REB393244 RNV393244:RNX393244 RXR393244:RXT393244 SHN393244:SHP393244 SRJ393244:SRL393244 TBF393244:TBH393244 TLB393244:TLD393244 TUX393244:TUZ393244 UET393244:UEV393244 UOP393244:UOR393244 UYL393244:UYN393244 VIH393244:VIJ393244 VSD393244:VSF393244 WBZ393244:WCB393244 WLV393244:WLX393244 WVR393244:WVT393244 J458780:L458780 JF458780:JH458780 TB458780:TD458780 ACX458780:ACZ458780 AMT458780:AMV458780 AWP458780:AWR458780 BGL458780:BGN458780 BQH458780:BQJ458780 CAD458780:CAF458780 CJZ458780:CKB458780 CTV458780:CTX458780 DDR458780:DDT458780 DNN458780:DNP458780 DXJ458780:DXL458780 EHF458780:EHH458780 ERB458780:ERD458780 FAX458780:FAZ458780 FKT458780:FKV458780 FUP458780:FUR458780 GEL458780:GEN458780 GOH458780:GOJ458780 GYD458780:GYF458780 HHZ458780:HIB458780 HRV458780:HRX458780 IBR458780:IBT458780 ILN458780:ILP458780 IVJ458780:IVL458780 JFF458780:JFH458780 JPB458780:JPD458780 JYX458780:JYZ458780 KIT458780:KIV458780 KSP458780:KSR458780 LCL458780:LCN458780 LMH458780:LMJ458780 LWD458780:LWF458780 MFZ458780:MGB458780 MPV458780:MPX458780 MZR458780:MZT458780 NJN458780:NJP458780 NTJ458780:NTL458780 ODF458780:ODH458780 ONB458780:OND458780 OWX458780:OWZ458780 PGT458780:PGV458780 PQP458780:PQR458780 QAL458780:QAN458780 QKH458780:QKJ458780 QUD458780:QUF458780 RDZ458780:REB458780 RNV458780:RNX458780 RXR458780:RXT458780 SHN458780:SHP458780 SRJ458780:SRL458780 TBF458780:TBH458780 TLB458780:TLD458780 TUX458780:TUZ458780 UET458780:UEV458780 UOP458780:UOR458780 UYL458780:UYN458780 VIH458780:VIJ458780 VSD458780:VSF458780 WBZ458780:WCB458780 WLV458780:WLX458780 WVR458780:WVT458780 J524316:L524316 JF524316:JH524316 TB524316:TD524316 ACX524316:ACZ524316 AMT524316:AMV524316 AWP524316:AWR524316 BGL524316:BGN524316 BQH524316:BQJ524316 CAD524316:CAF524316 CJZ524316:CKB524316 CTV524316:CTX524316 DDR524316:DDT524316 DNN524316:DNP524316 DXJ524316:DXL524316 EHF524316:EHH524316 ERB524316:ERD524316 FAX524316:FAZ524316 FKT524316:FKV524316 FUP524316:FUR524316 GEL524316:GEN524316 GOH524316:GOJ524316 GYD524316:GYF524316 HHZ524316:HIB524316 HRV524316:HRX524316 IBR524316:IBT524316 ILN524316:ILP524316 IVJ524316:IVL524316 JFF524316:JFH524316 JPB524316:JPD524316 JYX524316:JYZ524316 KIT524316:KIV524316 KSP524316:KSR524316 LCL524316:LCN524316 LMH524316:LMJ524316 LWD524316:LWF524316 MFZ524316:MGB524316 MPV524316:MPX524316 MZR524316:MZT524316 NJN524316:NJP524316 NTJ524316:NTL524316 ODF524316:ODH524316 ONB524316:OND524316 OWX524316:OWZ524316 PGT524316:PGV524316 PQP524316:PQR524316 QAL524316:QAN524316 QKH524316:QKJ524316 QUD524316:QUF524316 RDZ524316:REB524316 RNV524316:RNX524316 RXR524316:RXT524316 SHN524316:SHP524316 SRJ524316:SRL524316 TBF524316:TBH524316 TLB524316:TLD524316 TUX524316:TUZ524316 UET524316:UEV524316 UOP524316:UOR524316 UYL524316:UYN524316 VIH524316:VIJ524316 VSD524316:VSF524316 WBZ524316:WCB524316 WLV524316:WLX524316 WVR524316:WVT524316 J589852:L589852 JF589852:JH589852 TB589852:TD589852 ACX589852:ACZ589852 AMT589852:AMV589852 AWP589852:AWR589852 BGL589852:BGN589852 BQH589852:BQJ589852 CAD589852:CAF589852 CJZ589852:CKB589852 CTV589852:CTX589852 DDR589852:DDT589852 DNN589852:DNP589852 DXJ589852:DXL589852 EHF589852:EHH589852 ERB589852:ERD589852 FAX589852:FAZ589852 FKT589852:FKV589852 FUP589852:FUR589852 GEL589852:GEN589852 GOH589852:GOJ589852 GYD589852:GYF589852 HHZ589852:HIB589852 HRV589852:HRX589852 IBR589852:IBT589852 ILN589852:ILP589852 IVJ589852:IVL589852 JFF589852:JFH589852 JPB589852:JPD589852 JYX589852:JYZ589852 KIT589852:KIV589852 KSP589852:KSR589852 LCL589852:LCN589852 LMH589852:LMJ589852 LWD589852:LWF589852 MFZ589852:MGB589852 MPV589852:MPX589852 MZR589852:MZT589852 NJN589852:NJP589852 NTJ589852:NTL589852 ODF589852:ODH589852 ONB589852:OND589852 OWX589852:OWZ589852 PGT589852:PGV589852 PQP589852:PQR589852 QAL589852:QAN589852 QKH589852:QKJ589852 QUD589852:QUF589852 RDZ589852:REB589852 RNV589852:RNX589852 RXR589852:RXT589852 SHN589852:SHP589852 SRJ589852:SRL589852 TBF589852:TBH589852 TLB589852:TLD589852 TUX589852:TUZ589852 UET589852:UEV589852 UOP589852:UOR589852 UYL589852:UYN589852 VIH589852:VIJ589852 VSD589852:VSF589852 WBZ589852:WCB589852 WLV589852:WLX589852 WVR589852:WVT589852 J655388:L655388 JF655388:JH655388 TB655388:TD655388 ACX655388:ACZ655388 AMT655388:AMV655388 AWP655388:AWR655388 BGL655388:BGN655388 BQH655388:BQJ655388 CAD655388:CAF655388 CJZ655388:CKB655388 CTV655388:CTX655388 DDR655388:DDT655388 DNN655388:DNP655388 DXJ655388:DXL655388 EHF655388:EHH655388 ERB655388:ERD655388 FAX655388:FAZ655388 FKT655388:FKV655388 FUP655388:FUR655388 GEL655388:GEN655388 GOH655388:GOJ655388 GYD655388:GYF655388 HHZ655388:HIB655388 HRV655388:HRX655388 IBR655388:IBT655388 ILN655388:ILP655388 IVJ655388:IVL655388 JFF655388:JFH655388 JPB655388:JPD655388 JYX655388:JYZ655388 KIT655388:KIV655388 KSP655388:KSR655388 LCL655388:LCN655388 LMH655388:LMJ655388 LWD655388:LWF655388 MFZ655388:MGB655388 MPV655388:MPX655388 MZR655388:MZT655388 NJN655388:NJP655388 NTJ655388:NTL655388 ODF655388:ODH655388 ONB655388:OND655388 OWX655388:OWZ655388 PGT655388:PGV655388 PQP655388:PQR655388 QAL655388:QAN655388 QKH655388:QKJ655388 QUD655388:QUF655388 RDZ655388:REB655388 RNV655388:RNX655388 RXR655388:RXT655388 SHN655388:SHP655388 SRJ655388:SRL655388 TBF655388:TBH655388 TLB655388:TLD655388 TUX655388:TUZ655388 UET655388:UEV655388 UOP655388:UOR655388 UYL655388:UYN655388 VIH655388:VIJ655388 VSD655388:VSF655388 WBZ655388:WCB655388 WLV655388:WLX655388 WVR655388:WVT655388 J720924:L720924 JF720924:JH720924 TB720924:TD720924 ACX720924:ACZ720924 AMT720924:AMV720924 AWP720924:AWR720924 BGL720924:BGN720924 BQH720924:BQJ720924 CAD720924:CAF720924 CJZ720924:CKB720924 CTV720924:CTX720924 DDR720924:DDT720924 DNN720924:DNP720924 DXJ720924:DXL720924 EHF720924:EHH720924 ERB720924:ERD720924 FAX720924:FAZ720924 FKT720924:FKV720924 FUP720924:FUR720924 GEL720924:GEN720924 GOH720924:GOJ720924 GYD720924:GYF720924 HHZ720924:HIB720924 HRV720924:HRX720924 IBR720924:IBT720924 ILN720924:ILP720924 IVJ720924:IVL720924 JFF720924:JFH720924 JPB720924:JPD720924 JYX720924:JYZ720924 KIT720924:KIV720924 KSP720924:KSR720924 LCL720924:LCN720924 LMH720924:LMJ720924 LWD720924:LWF720924 MFZ720924:MGB720924 MPV720924:MPX720924 MZR720924:MZT720924 NJN720924:NJP720924 NTJ720924:NTL720924 ODF720924:ODH720924 ONB720924:OND720924 OWX720924:OWZ720924 PGT720924:PGV720924 PQP720924:PQR720924 QAL720924:QAN720924 QKH720924:QKJ720924 QUD720924:QUF720924 RDZ720924:REB720924 RNV720924:RNX720924 RXR720924:RXT720924 SHN720924:SHP720924 SRJ720924:SRL720924 TBF720924:TBH720924 TLB720924:TLD720924 TUX720924:TUZ720924 UET720924:UEV720924 UOP720924:UOR720924 UYL720924:UYN720924 VIH720924:VIJ720924 VSD720924:VSF720924 WBZ720924:WCB720924 WLV720924:WLX720924 WVR720924:WVT720924 J786460:L786460 JF786460:JH786460 TB786460:TD786460 ACX786460:ACZ786460 AMT786460:AMV786460 AWP786460:AWR786460 BGL786460:BGN786460 BQH786460:BQJ786460 CAD786460:CAF786460 CJZ786460:CKB786460 CTV786460:CTX786460 DDR786460:DDT786460 DNN786460:DNP786460 DXJ786460:DXL786460 EHF786460:EHH786460 ERB786460:ERD786460 FAX786460:FAZ786460 FKT786460:FKV786460 FUP786460:FUR786460 GEL786460:GEN786460 GOH786460:GOJ786460 GYD786460:GYF786460 HHZ786460:HIB786460 HRV786460:HRX786460 IBR786460:IBT786460 ILN786460:ILP786460 IVJ786460:IVL786460 JFF786460:JFH786460 JPB786460:JPD786460 JYX786460:JYZ786460 KIT786460:KIV786460 KSP786460:KSR786460 LCL786460:LCN786460 LMH786460:LMJ786460 LWD786460:LWF786460 MFZ786460:MGB786460 MPV786460:MPX786460 MZR786460:MZT786460 NJN786460:NJP786460 NTJ786460:NTL786460 ODF786460:ODH786460 ONB786460:OND786460 OWX786460:OWZ786460 PGT786460:PGV786460 PQP786460:PQR786460 QAL786460:QAN786460 QKH786460:QKJ786460 QUD786460:QUF786460 RDZ786460:REB786460 RNV786460:RNX786460 RXR786460:RXT786460 SHN786460:SHP786460 SRJ786460:SRL786460 TBF786460:TBH786460 TLB786460:TLD786460 TUX786460:TUZ786460 UET786460:UEV786460 UOP786460:UOR786460 UYL786460:UYN786460 VIH786460:VIJ786460 VSD786460:VSF786460 WBZ786460:WCB786460 WLV786460:WLX786460 WVR786460:WVT786460 J851996:L851996 JF851996:JH851996 TB851996:TD851996 ACX851996:ACZ851996 AMT851996:AMV851996 AWP851996:AWR851996 BGL851996:BGN851996 BQH851996:BQJ851996 CAD851996:CAF851996 CJZ851996:CKB851996 CTV851996:CTX851996 DDR851996:DDT851996 DNN851996:DNP851996 DXJ851996:DXL851996 EHF851996:EHH851996 ERB851996:ERD851996 FAX851996:FAZ851996 FKT851996:FKV851996 FUP851996:FUR851996 GEL851996:GEN851996 GOH851996:GOJ851996 GYD851996:GYF851996 HHZ851996:HIB851996 HRV851996:HRX851996 IBR851996:IBT851996 ILN851996:ILP851996 IVJ851996:IVL851996 JFF851996:JFH851996 JPB851996:JPD851996 JYX851996:JYZ851996 KIT851996:KIV851996 KSP851996:KSR851996 LCL851996:LCN851996 LMH851996:LMJ851996 LWD851996:LWF851996 MFZ851996:MGB851996 MPV851996:MPX851996 MZR851996:MZT851996 NJN851996:NJP851996 NTJ851996:NTL851996 ODF851996:ODH851996 ONB851996:OND851996 OWX851996:OWZ851996 PGT851996:PGV851996 PQP851996:PQR851996 QAL851996:QAN851996 QKH851996:QKJ851996 QUD851996:QUF851996 RDZ851996:REB851996 RNV851996:RNX851996 RXR851996:RXT851996 SHN851996:SHP851996 SRJ851996:SRL851996 TBF851996:TBH851996 TLB851996:TLD851996 TUX851996:TUZ851996 UET851996:UEV851996 UOP851996:UOR851996 UYL851996:UYN851996 VIH851996:VIJ851996 VSD851996:VSF851996 WBZ851996:WCB851996 WLV851996:WLX851996 WVR851996:WVT851996 J917532:L917532 JF917532:JH917532 TB917532:TD917532 ACX917532:ACZ917532 AMT917532:AMV917532 AWP917532:AWR917532 BGL917532:BGN917532 BQH917532:BQJ917532 CAD917532:CAF917532 CJZ917532:CKB917532 CTV917532:CTX917532 DDR917532:DDT917532 DNN917532:DNP917532 DXJ917532:DXL917532 EHF917532:EHH917532 ERB917532:ERD917532 FAX917532:FAZ917532 FKT917532:FKV917532 FUP917532:FUR917532 GEL917532:GEN917532 GOH917532:GOJ917532 GYD917532:GYF917532 HHZ917532:HIB917532 HRV917532:HRX917532 IBR917532:IBT917532 ILN917532:ILP917532 IVJ917532:IVL917532 JFF917532:JFH917532 JPB917532:JPD917532 JYX917532:JYZ917532 KIT917532:KIV917532 KSP917532:KSR917532 LCL917532:LCN917532 LMH917532:LMJ917532 LWD917532:LWF917532 MFZ917532:MGB917532 MPV917532:MPX917532 MZR917532:MZT917532 NJN917532:NJP917532 NTJ917532:NTL917532 ODF917532:ODH917532 ONB917532:OND917532 OWX917532:OWZ917532 PGT917532:PGV917532 PQP917532:PQR917532 QAL917532:QAN917532 QKH917532:QKJ917532 QUD917532:QUF917532 RDZ917532:REB917532 RNV917532:RNX917532 RXR917532:RXT917532 SHN917532:SHP917532 SRJ917532:SRL917532 TBF917532:TBH917532 TLB917532:TLD917532 TUX917532:TUZ917532 UET917532:UEV917532 UOP917532:UOR917532 UYL917532:UYN917532 VIH917532:VIJ917532 VSD917532:VSF917532 WBZ917532:WCB917532 WLV917532:WLX917532 WVR917532:WVT917532 J983068:L983068 JF983068:JH983068 TB983068:TD983068 ACX983068:ACZ983068 AMT983068:AMV983068 AWP983068:AWR983068 BGL983068:BGN983068 BQH983068:BQJ983068 CAD983068:CAF983068 CJZ983068:CKB983068 CTV983068:CTX983068 DDR983068:DDT983068 DNN983068:DNP983068 DXJ983068:DXL983068 EHF983068:EHH983068 ERB983068:ERD983068 FAX983068:FAZ983068 FKT983068:FKV983068 FUP983068:FUR983068 GEL983068:GEN983068 GOH983068:GOJ983068 GYD983068:GYF983068 HHZ983068:HIB983068 HRV983068:HRX983068 IBR983068:IBT983068 ILN983068:ILP983068 IVJ983068:IVL983068 JFF983068:JFH983068 JPB983068:JPD983068 JYX983068:JYZ983068 KIT983068:KIV983068 KSP983068:KSR983068 LCL983068:LCN983068 LMH983068:LMJ983068 LWD983068:LWF983068 MFZ983068:MGB983068 MPV983068:MPX983068 MZR983068:MZT983068 NJN983068:NJP983068 NTJ983068:NTL983068 ODF983068:ODH983068 ONB983068:OND983068 OWX983068:OWZ983068 PGT983068:PGV983068 PQP983068:PQR983068 QAL983068:QAN983068 QKH983068:QKJ983068 QUD983068:QUF983068 RDZ983068:REB983068 RNV983068:RNX983068 RXR983068:RXT983068 SHN983068:SHP983068 SRJ983068:SRL983068 TBF983068:TBH983068 TLB983068:TLD983068 TUX983068:TUZ983068 UET983068:UEV983068 UOP983068:UOR983068 UYL983068:UYN983068 VIH983068:VIJ983068 VSD983068:VSF983068 WBZ983068:WCB983068 WLV983068:WLX983068 WVR983068:WVT983068" xr:uid="{00000000-0002-0000-0300-000002000000}">
      <formula1>$B$198:$B$200</formula1>
    </dataValidation>
    <dataValidation type="list" allowBlank="1" showInputMessage="1" showErrorMessage="1" sqref="G6:I6 JC6:JE6 SY6:TA6 ACU6:ACW6 AMQ6:AMS6 AWM6:AWO6 BGI6:BGK6 BQE6:BQG6 CAA6:CAC6 CJW6:CJY6 CTS6:CTU6 DDO6:DDQ6 DNK6:DNM6 DXG6:DXI6 EHC6:EHE6 EQY6:ERA6 FAU6:FAW6 FKQ6:FKS6 FUM6:FUO6 GEI6:GEK6 GOE6:GOG6 GYA6:GYC6 HHW6:HHY6 HRS6:HRU6 IBO6:IBQ6 ILK6:ILM6 IVG6:IVI6 JFC6:JFE6 JOY6:JPA6 JYU6:JYW6 KIQ6:KIS6 KSM6:KSO6 LCI6:LCK6 LME6:LMG6 LWA6:LWC6 MFW6:MFY6 MPS6:MPU6 MZO6:MZQ6 NJK6:NJM6 NTG6:NTI6 ODC6:ODE6 OMY6:ONA6 OWU6:OWW6 PGQ6:PGS6 PQM6:PQO6 QAI6:QAK6 QKE6:QKG6 QUA6:QUC6 RDW6:RDY6 RNS6:RNU6 RXO6:RXQ6 SHK6:SHM6 SRG6:SRI6 TBC6:TBE6 TKY6:TLA6 TUU6:TUW6 UEQ6:UES6 UOM6:UOO6 UYI6:UYK6 VIE6:VIG6 VSA6:VSC6 WBW6:WBY6 WLS6:WLU6 WVO6:WVQ6 G65564:I65564 JC65564:JE65564 SY65564:TA65564 ACU65564:ACW65564 AMQ65564:AMS65564 AWM65564:AWO65564 BGI65564:BGK65564 BQE65564:BQG65564 CAA65564:CAC65564 CJW65564:CJY65564 CTS65564:CTU65564 DDO65564:DDQ65564 DNK65564:DNM65564 DXG65564:DXI65564 EHC65564:EHE65564 EQY65564:ERA65564 FAU65564:FAW65564 FKQ65564:FKS65564 FUM65564:FUO65564 GEI65564:GEK65564 GOE65564:GOG65564 GYA65564:GYC65564 HHW65564:HHY65564 HRS65564:HRU65564 IBO65564:IBQ65564 ILK65564:ILM65564 IVG65564:IVI65564 JFC65564:JFE65564 JOY65564:JPA65564 JYU65564:JYW65564 KIQ65564:KIS65564 KSM65564:KSO65564 LCI65564:LCK65564 LME65564:LMG65564 LWA65564:LWC65564 MFW65564:MFY65564 MPS65564:MPU65564 MZO65564:MZQ65564 NJK65564:NJM65564 NTG65564:NTI65564 ODC65564:ODE65564 OMY65564:ONA65564 OWU65564:OWW65564 PGQ65564:PGS65564 PQM65564:PQO65564 QAI65564:QAK65564 QKE65564:QKG65564 QUA65564:QUC65564 RDW65564:RDY65564 RNS65564:RNU65564 RXO65564:RXQ65564 SHK65564:SHM65564 SRG65564:SRI65564 TBC65564:TBE65564 TKY65564:TLA65564 TUU65564:TUW65564 UEQ65564:UES65564 UOM65564:UOO65564 UYI65564:UYK65564 VIE65564:VIG65564 VSA65564:VSC65564 WBW65564:WBY65564 WLS65564:WLU65564 WVO65564:WVQ65564 G131100:I131100 JC131100:JE131100 SY131100:TA131100 ACU131100:ACW131100 AMQ131100:AMS131100 AWM131100:AWO131100 BGI131100:BGK131100 BQE131100:BQG131100 CAA131100:CAC131100 CJW131100:CJY131100 CTS131100:CTU131100 DDO131100:DDQ131100 DNK131100:DNM131100 DXG131100:DXI131100 EHC131100:EHE131100 EQY131100:ERA131100 FAU131100:FAW131100 FKQ131100:FKS131100 FUM131100:FUO131100 GEI131100:GEK131100 GOE131100:GOG131100 GYA131100:GYC131100 HHW131100:HHY131100 HRS131100:HRU131100 IBO131100:IBQ131100 ILK131100:ILM131100 IVG131100:IVI131100 JFC131100:JFE131100 JOY131100:JPA131100 JYU131100:JYW131100 KIQ131100:KIS131100 KSM131100:KSO131100 LCI131100:LCK131100 LME131100:LMG131100 LWA131100:LWC131100 MFW131100:MFY131100 MPS131100:MPU131100 MZO131100:MZQ131100 NJK131100:NJM131100 NTG131100:NTI131100 ODC131100:ODE131100 OMY131100:ONA131100 OWU131100:OWW131100 PGQ131100:PGS131100 PQM131100:PQO131100 QAI131100:QAK131100 QKE131100:QKG131100 QUA131100:QUC131100 RDW131100:RDY131100 RNS131100:RNU131100 RXO131100:RXQ131100 SHK131100:SHM131100 SRG131100:SRI131100 TBC131100:TBE131100 TKY131100:TLA131100 TUU131100:TUW131100 UEQ131100:UES131100 UOM131100:UOO131100 UYI131100:UYK131100 VIE131100:VIG131100 VSA131100:VSC131100 WBW131100:WBY131100 WLS131100:WLU131100 WVO131100:WVQ131100 G196636:I196636 JC196636:JE196636 SY196636:TA196636 ACU196636:ACW196636 AMQ196636:AMS196636 AWM196636:AWO196636 BGI196636:BGK196636 BQE196636:BQG196636 CAA196636:CAC196636 CJW196636:CJY196636 CTS196636:CTU196636 DDO196636:DDQ196636 DNK196636:DNM196636 DXG196636:DXI196636 EHC196636:EHE196636 EQY196636:ERA196636 FAU196636:FAW196636 FKQ196636:FKS196636 FUM196636:FUO196636 GEI196636:GEK196636 GOE196636:GOG196636 GYA196636:GYC196636 HHW196636:HHY196636 HRS196636:HRU196636 IBO196636:IBQ196636 ILK196636:ILM196636 IVG196636:IVI196636 JFC196636:JFE196636 JOY196636:JPA196636 JYU196636:JYW196636 KIQ196636:KIS196636 KSM196636:KSO196636 LCI196636:LCK196636 LME196636:LMG196636 LWA196636:LWC196636 MFW196636:MFY196636 MPS196636:MPU196636 MZO196636:MZQ196636 NJK196636:NJM196636 NTG196636:NTI196636 ODC196636:ODE196636 OMY196636:ONA196636 OWU196636:OWW196636 PGQ196636:PGS196636 PQM196636:PQO196636 QAI196636:QAK196636 QKE196636:QKG196636 QUA196636:QUC196636 RDW196636:RDY196636 RNS196636:RNU196636 RXO196636:RXQ196636 SHK196636:SHM196636 SRG196636:SRI196636 TBC196636:TBE196636 TKY196636:TLA196636 TUU196636:TUW196636 UEQ196636:UES196636 UOM196636:UOO196636 UYI196636:UYK196636 VIE196636:VIG196636 VSA196636:VSC196636 WBW196636:WBY196636 WLS196636:WLU196636 WVO196636:WVQ196636 G262172:I262172 JC262172:JE262172 SY262172:TA262172 ACU262172:ACW262172 AMQ262172:AMS262172 AWM262172:AWO262172 BGI262172:BGK262172 BQE262172:BQG262172 CAA262172:CAC262172 CJW262172:CJY262172 CTS262172:CTU262172 DDO262172:DDQ262172 DNK262172:DNM262172 DXG262172:DXI262172 EHC262172:EHE262172 EQY262172:ERA262172 FAU262172:FAW262172 FKQ262172:FKS262172 FUM262172:FUO262172 GEI262172:GEK262172 GOE262172:GOG262172 GYA262172:GYC262172 HHW262172:HHY262172 HRS262172:HRU262172 IBO262172:IBQ262172 ILK262172:ILM262172 IVG262172:IVI262172 JFC262172:JFE262172 JOY262172:JPA262172 JYU262172:JYW262172 KIQ262172:KIS262172 KSM262172:KSO262172 LCI262172:LCK262172 LME262172:LMG262172 LWA262172:LWC262172 MFW262172:MFY262172 MPS262172:MPU262172 MZO262172:MZQ262172 NJK262172:NJM262172 NTG262172:NTI262172 ODC262172:ODE262172 OMY262172:ONA262172 OWU262172:OWW262172 PGQ262172:PGS262172 PQM262172:PQO262172 QAI262172:QAK262172 QKE262172:QKG262172 QUA262172:QUC262172 RDW262172:RDY262172 RNS262172:RNU262172 RXO262172:RXQ262172 SHK262172:SHM262172 SRG262172:SRI262172 TBC262172:TBE262172 TKY262172:TLA262172 TUU262172:TUW262172 UEQ262172:UES262172 UOM262172:UOO262172 UYI262172:UYK262172 VIE262172:VIG262172 VSA262172:VSC262172 WBW262172:WBY262172 WLS262172:WLU262172 WVO262172:WVQ262172 G327708:I327708 JC327708:JE327708 SY327708:TA327708 ACU327708:ACW327708 AMQ327708:AMS327708 AWM327708:AWO327708 BGI327708:BGK327708 BQE327708:BQG327708 CAA327708:CAC327708 CJW327708:CJY327708 CTS327708:CTU327708 DDO327708:DDQ327708 DNK327708:DNM327708 DXG327708:DXI327708 EHC327708:EHE327708 EQY327708:ERA327708 FAU327708:FAW327708 FKQ327708:FKS327708 FUM327708:FUO327708 GEI327708:GEK327708 GOE327708:GOG327708 GYA327708:GYC327708 HHW327708:HHY327708 HRS327708:HRU327708 IBO327708:IBQ327708 ILK327708:ILM327708 IVG327708:IVI327708 JFC327708:JFE327708 JOY327708:JPA327708 JYU327708:JYW327708 KIQ327708:KIS327708 KSM327708:KSO327708 LCI327708:LCK327708 LME327708:LMG327708 LWA327708:LWC327708 MFW327708:MFY327708 MPS327708:MPU327708 MZO327708:MZQ327708 NJK327708:NJM327708 NTG327708:NTI327708 ODC327708:ODE327708 OMY327708:ONA327708 OWU327708:OWW327708 PGQ327708:PGS327708 PQM327708:PQO327708 QAI327708:QAK327708 QKE327708:QKG327708 QUA327708:QUC327708 RDW327708:RDY327708 RNS327708:RNU327708 RXO327708:RXQ327708 SHK327708:SHM327708 SRG327708:SRI327708 TBC327708:TBE327708 TKY327708:TLA327708 TUU327708:TUW327708 UEQ327708:UES327708 UOM327708:UOO327708 UYI327708:UYK327708 VIE327708:VIG327708 VSA327708:VSC327708 WBW327708:WBY327708 WLS327708:WLU327708 WVO327708:WVQ327708 G393244:I393244 JC393244:JE393244 SY393244:TA393244 ACU393244:ACW393244 AMQ393244:AMS393244 AWM393244:AWO393244 BGI393244:BGK393244 BQE393244:BQG393244 CAA393244:CAC393244 CJW393244:CJY393244 CTS393244:CTU393244 DDO393244:DDQ393244 DNK393244:DNM393244 DXG393244:DXI393244 EHC393244:EHE393244 EQY393244:ERA393244 FAU393244:FAW393244 FKQ393244:FKS393244 FUM393244:FUO393244 GEI393244:GEK393244 GOE393244:GOG393244 GYA393244:GYC393244 HHW393244:HHY393244 HRS393244:HRU393244 IBO393244:IBQ393244 ILK393244:ILM393244 IVG393244:IVI393244 JFC393244:JFE393244 JOY393244:JPA393244 JYU393244:JYW393244 KIQ393244:KIS393244 KSM393244:KSO393244 LCI393244:LCK393244 LME393244:LMG393244 LWA393244:LWC393244 MFW393244:MFY393244 MPS393244:MPU393244 MZO393244:MZQ393244 NJK393244:NJM393244 NTG393244:NTI393244 ODC393244:ODE393244 OMY393244:ONA393244 OWU393244:OWW393244 PGQ393244:PGS393244 PQM393244:PQO393244 QAI393244:QAK393244 QKE393244:QKG393244 QUA393244:QUC393244 RDW393244:RDY393244 RNS393244:RNU393244 RXO393244:RXQ393244 SHK393244:SHM393244 SRG393244:SRI393244 TBC393244:TBE393244 TKY393244:TLA393244 TUU393244:TUW393244 UEQ393244:UES393244 UOM393244:UOO393244 UYI393244:UYK393244 VIE393244:VIG393244 VSA393244:VSC393244 WBW393244:WBY393244 WLS393244:WLU393244 WVO393244:WVQ393244 G458780:I458780 JC458780:JE458780 SY458780:TA458780 ACU458780:ACW458780 AMQ458780:AMS458780 AWM458780:AWO458780 BGI458780:BGK458780 BQE458780:BQG458780 CAA458780:CAC458780 CJW458780:CJY458780 CTS458780:CTU458780 DDO458780:DDQ458780 DNK458780:DNM458780 DXG458780:DXI458780 EHC458780:EHE458780 EQY458780:ERA458780 FAU458780:FAW458780 FKQ458780:FKS458780 FUM458780:FUO458780 GEI458780:GEK458780 GOE458780:GOG458780 GYA458780:GYC458780 HHW458780:HHY458780 HRS458780:HRU458780 IBO458780:IBQ458780 ILK458780:ILM458780 IVG458780:IVI458780 JFC458780:JFE458780 JOY458780:JPA458780 JYU458780:JYW458780 KIQ458780:KIS458780 KSM458780:KSO458780 LCI458780:LCK458780 LME458780:LMG458780 LWA458780:LWC458780 MFW458780:MFY458780 MPS458780:MPU458780 MZO458780:MZQ458780 NJK458780:NJM458780 NTG458780:NTI458780 ODC458780:ODE458780 OMY458780:ONA458780 OWU458780:OWW458780 PGQ458780:PGS458780 PQM458780:PQO458780 QAI458780:QAK458780 QKE458780:QKG458780 QUA458780:QUC458780 RDW458780:RDY458780 RNS458780:RNU458780 RXO458780:RXQ458780 SHK458780:SHM458780 SRG458780:SRI458780 TBC458780:TBE458780 TKY458780:TLA458780 TUU458780:TUW458780 UEQ458780:UES458780 UOM458780:UOO458780 UYI458780:UYK458780 VIE458780:VIG458780 VSA458780:VSC458780 WBW458780:WBY458780 WLS458780:WLU458780 WVO458780:WVQ458780 G524316:I524316 JC524316:JE524316 SY524316:TA524316 ACU524316:ACW524316 AMQ524316:AMS524316 AWM524316:AWO524316 BGI524316:BGK524316 BQE524316:BQG524316 CAA524316:CAC524316 CJW524316:CJY524316 CTS524316:CTU524316 DDO524316:DDQ524316 DNK524316:DNM524316 DXG524316:DXI524316 EHC524316:EHE524316 EQY524316:ERA524316 FAU524316:FAW524316 FKQ524316:FKS524316 FUM524316:FUO524316 GEI524316:GEK524316 GOE524316:GOG524316 GYA524316:GYC524316 HHW524316:HHY524316 HRS524316:HRU524316 IBO524316:IBQ524316 ILK524316:ILM524316 IVG524316:IVI524316 JFC524316:JFE524316 JOY524316:JPA524316 JYU524316:JYW524316 KIQ524316:KIS524316 KSM524316:KSO524316 LCI524316:LCK524316 LME524316:LMG524316 LWA524316:LWC524316 MFW524316:MFY524316 MPS524316:MPU524316 MZO524316:MZQ524316 NJK524316:NJM524316 NTG524316:NTI524316 ODC524316:ODE524316 OMY524316:ONA524316 OWU524316:OWW524316 PGQ524316:PGS524316 PQM524316:PQO524316 QAI524316:QAK524316 QKE524316:QKG524316 QUA524316:QUC524316 RDW524316:RDY524316 RNS524316:RNU524316 RXO524316:RXQ524316 SHK524316:SHM524316 SRG524316:SRI524316 TBC524316:TBE524316 TKY524316:TLA524316 TUU524316:TUW524316 UEQ524316:UES524316 UOM524316:UOO524316 UYI524316:UYK524316 VIE524316:VIG524316 VSA524316:VSC524316 WBW524316:WBY524316 WLS524316:WLU524316 WVO524316:WVQ524316 G589852:I589852 JC589852:JE589852 SY589852:TA589852 ACU589852:ACW589852 AMQ589852:AMS589852 AWM589852:AWO589852 BGI589852:BGK589852 BQE589852:BQG589852 CAA589852:CAC589852 CJW589852:CJY589852 CTS589852:CTU589852 DDO589852:DDQ589852 DNK589852:DNM589852 DXG589852:DXI589852 EHC589852:EHE589852 EQY589852:ERA589852 FAU589852:FAW589852 FKQ589852:FKS589852 FUM589852:FUO589852 GEI589852:GEK589852 GOE589852:GOG589852 GYA589852:GYC589852 HHW589852:HHY589852 HRS589852:HRU589852 IBO589852:IBQ589852 ILK589852:ILM589852 IVG589852:IVI589852 JFC589852:JFE589852 JOY589852:JPA589852 JYU589852:JYW589852 KIQ589852:KIS589852 KSM589852:KSO589852 LCI589852:LCK589852 LME589852:LMG589852 LWA589852:LWC589852 MFW589852:MFY589852 MPS589852:MPU589852 MZO589852:MZQ589852 NJK589852:NJM589852 NTG589852:NTI589852 ODC589852:ODE589852 OMY589852:ONA589852 OWU589852:OWW589852 PGQ589852:PGS589852 PQM589852:PQO589852 QAI589852:QAK589852 QKE589852:QKG589852 QUA589852:QUC589852 RDW589852:RDY589852 RNS589852:RNU589852 RXO589852:RXQ589852 SHK589852:SHM589852 SRG589852:SRI589852 TBC589852:TBE589852 TKY589852:TLA589852 TUU589852:TUW589852 UEQ589852:UES589852 UOM589852:UOO589852 UYI589852:UYK589852 VIE589852:VIG589852 VSA589852:VSC589852 WBW589852:WBY589852 WLS589852:WLU589852 WVO589852:WVQ589852 G655388:I655388 JC655388:JE655388 SY655388:TA655388 ACU655388:ACW655388 AMQ655388:AMS655388 AWM655388:AWO655388 BGI655388:BGK655388 BQE655388:BQG655388 CAA655388:CAC655388 CJW655388:CJY655388 CTS655388:CTU655388 DDO655388:DDQ655388 DNK655388:DNM655388 DXG655388:DXI655388 EHC655388:EHE655388 EQY655388:ERA655388 FAU655388:FAW655388 FKQ655388:FKS655388 FUM655388:FUO655388 GEI655388:GEK655388 GOE655388:GOG655388 GYA655388:GYC655388 HHW655388:HHY655388 HRS655388:HRU655388 IBO655388:IBQ655388 ILK655388:ILM655388 IVG655388:IVI655388 JFC655388:JFE655388 JOY655388:JPA655388 JYU655388:JYW655388 KIQ655388:KIS655388 KSM655388:KSO655388 LCI655388:LCK655388 LME655388:LMG655388 LWA655388:LWC655388 MFW655388:MFY655388 MPS655388:MPU655388 MZO655388:MZQ655388 NJK655388:NJM655388 NTG655388:NTI655388 ODC655388:ODE655388 OMY655388:ONA655388 OWU655388:OWW655388 PGQ655388:PGS655388 PQM655388:PQO655388 QAI655388:QAK655388 QKE655388:QKG655388 QUA655388:QUC655388 RDW655388:RDY655388 RNS655388:RNU655388 RXO655388:RXQ655388 SHK655388:SHM655388 SRG655388:SRI655388 TBC655388:TBE655388 TKY655388:TLA655388 TUU655388:TUW655388 UEQ655388:UES655388 UOM655388:UOO655388 UYI655388:UYK655388 VIE655388:VIG655388 VSA655388:VSC655388 WBW655388:WBY655388 WLS655388:WLU655388 WVO655388:WVQ655388 G720924:I720924 JC720924:JE720924 SY720924:TA720924 ACU720924:ACW720924 AMQ720924:AMS720924 AWM720924:AWO720924 BGI720924:BGK720924 BQE720924:BQG720924 CAA720924:CAC720924 CJW720924:CJY720924 CTS720924:CTU720924 DDO720924:DDQ720924 DNK720924:DNM720924 DXG720924:DXI720924 EHC720924:EHE720924 EQY720924:ERA720924 FAU720924:FAW720924 FKQ720924:FKS720924 FUM720924:FUO720924 GEI720924:GEK720924 GOE720924:GOG720924 GYA720924:GYC720924 HHW720924:HHY720924 HRS720924:HRU720924 IBO720924:IBQ720924 ILK720924:ILM720924 IVG720924:IVI720924 JFC720924:JFE720924 JOY720924:JPA720924 JYU720924:JYW720924 KIQ720924:KIS720924 KSM720924:KSO720924 LCI720924:LCK720924 LME720924:LMG720924 LWA720924:LWC720924 MFW720924:MFY720924 MPS720924:MPU720924 MZO720924:MZQ720924 NJK720924:NJM720924 NTG720924:NTI720924 ODC720924:ODE720924 OMY720924:ONA720924 OWU720924:OWW720924 PGQ720924:PGS720924 PQM720924:PQO720924 QAI720924:QAK720924 QKE720924:QKG720924 QUA720924:QUC720924 RDW720924:RDY720924 RNS720924:RNU720924 RXO720924:RXQ720924 SHK720924:SHM720924 SRG720924:SRI720924 TBC720924:TBE720924 TKY720924:TLA720924 TUU720924:TUW720924 UEQ720924:UES720924 UOM720924:UOO720924 UYI720924:UYK720924 VIE720924:VIG720924 VSA720924:VSC720924 WBW720924:WBY720924 WLS720924:WLU720924 WVO720924:WVQ720924 G786460:I786460 JC786460:JE786460 SY786460:TA786460 ACU786460:ACW786460 AMQ786460:AMS786460 AWM786460:AWO786460 BGI786460:BGK786460 BQE786460:BQG786460 CAA786460:CAC786460 CJW786460:CJY786460 CTS786460:CTU786460 DDO786460:DDQ786460 DNK786460:DNM786460 DXG786460:DXI786460 EHC786460:EHE786460 EQY786460:ERA786460 FAU786460:FAW786460 FKQ786460:FKS786460 FUM786460:FUO786460 GEI786460:GEK786460 GOE786460:GOG786460 GYA786460:GYC786460 HHW786460:HHY786460 HRS786460:HRU786460 IBO786460:IBQ786460 ILK786460:ILM786460 IVG786460:IVI786460 JFC786460:JFE786460 JOY786460:JPA786460 JYU786460:JYW786460 KIQ786460:KIS786460 KSM786460:KSO786460 LCI786460:LCK786460 LME786460:LMG786460 LWA786460:LWC786460 MFW786460:MFY786460 MPS786460:MPU786460 MZO786460:MZQ786460 NJK786460:NJM786460 NTG786460:NTI786460 ODC786460:ODE786460 OMY786460:ONA786460 OWU786460:OWW786460 PGQ786460:PGS786460 PQM786460:PQO786460 QAI786460:QAK786460 QKE786460:QKG786460 QUA786460:QUC786460 RDW786460:RDY786460 RNS786460:RNU786460 RXO786460:RXQ786460 SHK786460:SHM786460 SRG786460:SRI786460 TBC786460:TBE786460 TKY786460:TLA786460 TUU786460:TUW786460 UEQ786460:UES786460 UOM786460:UOO786460 UYI786460:UYK786460 VIE786460:VIG786460 VSA786460:VSC786460 WBW786460:WBY786460 WLS786460:WLU786460 WVO786460:WVQ786460 G851996:I851996 JC851996:JE851996 SY851996:TA851996 ACU851996:ACW851996 AMQ851996:AMS851996 AWM851996:AWO851996 BGI851996:BGK851996 BQE851996:BQG851996 CAA851996:CAC851996 CJW851996:CJY851996 CTS851996:CTU851996 DDO851996:DDQ851996 DNK851996:DNM851996 DXG851996:DXI851996 EHC851996:EHE851996 EQY851996:ERA851996 FAU851996:FAW851996 FKQ851996:FKS851996 FUM851996:FUO851996 GEI851996:GEK851996 GOE851996:GOG851996 GYA851996:GYC851996 HHW851996:HHY851996 HRS851996:HRU851996 IBO851996:IBQ851996 ILK851996:ILM851996 IVG851996:IVI851996 JFC851996:JFE851996 JOY851996:JPA851996 JYU851996:JYW851996 KIQ851996:KIS851996 KSM851996:KSO851996 LCI851996:LCK851996 LME851996:LMG851996 LWA851996:LWC851996 MFW851996:MFY851996 MPS851996:MPU851996 MZO851996:MZQ851996 NJK851996:NJM851996 NTG851996:NTI851996 ODC851996:ODE851996 OMY851996:ONA851996 OWU851996:OWW851996 PGQ851996:PGS851996 PQM851996:PQO851996 QAI851996:QAK851996 QKE851996:QKG851996 QUA851996:QUC851996 RDW851996:RDY851996 RNS851996:RNU851996 RXO851996:RXQ851996 SHK851996:SHM851996 SRG851996:SRI851996 TBC851996:TBE851996 TKY851996:TLA851996 TUU851996:TUW851996 UEQ851996:UES851996 UOM851996:UOO851996 UYI851996:UYK851996 VIE851996:VIG851996 VSA851996:VSC851996 WBW851996:WBY851996 WLS851996:WLU851996 WVO851996:WVQ851996 G917532:I917532 JC917532:JE917532 SY917532:TA917532 ACU917532:ACW917532 AMQ917532:AMS917532 AWM917532:AWO917532 BGI917532:BGK917532 BQE917532:BQG917532 CAA917532:CAC917532 CJW917532:CJY917532 CTS917532:CTU917532 DDO917532:DDQ917532 DNK917532:DNM917532 DXG917532:DXI917532 EHC917532:EHE917532 EQY917532:ERA917532 FAU917532:FAW917532 FKQ917532:FKS917532 FUM917532:FUO917532 GEI917532:GEK917532 GOE917532:GOG917532 GYA917532:GYC917532 HHW917532:HHY917532 HRS917532:HRU917532 IBO917532:IBQ917532 ILK917532:ILM917532 IVG917532:IVI917532 JFC917532:JFE917532 JOY917532:JPA917532 JYU917532:JYW917532 KIQ917532:KIS917532 KSM917532:KSO917532 LCI917532:LCK917532 LME917532:LMG917532 LWA917532:LWC917532 MFW917532:MFY917532 MPS917532:MPU917532 MZO917532:MZQ917532 NJK917532:NJM917532 NTG917532:NTI917532 ODC917532:ODE917532 OMY917532:ONA917532 OWU917532:OWW917532 PGQ917532:PGS917532 PQM917532:PQO917532 QAI917532:QAK917532 QKE917532:QKG917532 QUA917532:QUC917532 RDW917532:RDY917532 RNS917532:RNU917532 RXO917532:RXQ917532 SHK917532:SHM917532 SRG917532:SRI917532 TBC917532:TBE917532 TKY917532:TLA917532 TUU917532:TUW917532 UEQ917532:UES917532 UOM917532:UOO917532 UYI917532:UYK917532 VIE917532:VIG917532 VSA917532:VSC917532 WBW917532:WBY917532 WLS917532:WLU917532 WVO917532:WVQ917532 G983068:I983068 JC983068:JE983068 SY983068:TA983068 ACU983068:ACW983068 AMQ983068:AMS983068 AWM983068:AWO983068 BGI983068:BGK983068 BQE983068:BQG983068 CAA983068:CAC983068 CJW983068:CJY983068 CTS983068:CTU983068 DDO983068:DDQ983068 DNK983068:DNM983068 DXG983068:DXI983068 EHC983068:EHE983068 EQY983068:ERA983068 FAU983068:FAW983068 FKQ983068:FKS983068 FUM983068:FUO983068 GEI983068:GEK983068 GOE983068:GOG983068 GYA983068:GYC983068 HHW983068:HHY983068 HRS983068:HRU983068 IBO983068:IBQ983068 ILK983068:ILM983068 IVG983068:IVI983068 JFC983068:JFE983068 JOY983068:JPA983068 JYU983068:JYW983068 KIQ983068:KIS983068 KSM983068:KSO983068 LCI983068:LCK983068 LME983068:LMG983068 LWA983068:LWC983068 MFW983068:MFY983068 MPS983068:MPU983068 MZO983068:MZQ983068 NJK983068:NJM983068 NTG983068:NTI983068 ODC983068:ODE983068 OMY983068:ONA983068 OWU983068:OWW983068 PGQ983068:PGS983068 PQM983068:PQO983068 QAI983068:QAK983068 QKE983068:QKG983068 QUA983068:QUC983068 RDW983068:RDY983068 RNS983068:RNU983068 RXO983068:RXQ983068 SHK983068:SHM983068 SRG983068:SRI983068 TBC983068:TBE983068 TKY983068:TLA983068 TUU983068:TUW983068 UEQ983068:UES983068 UOM983068:UOO983068 UYI983068:UYK983068 VIE983068:VIG983068 VSA983068:VSC983068 WBW983068:WBY983068 WLS983068:WLU983068 WVO983068:WVQ983068" xr:uid="{00000000-0002-0000-0300-000003000000}">
      <formula1>$A$198:$A$203</formula1>
    </dataValidation>
  </dataValidations>
  <printOptions horizontalCentered="1"/>
  <pageMargins left="0.15748031496062992" right="0.15748031496062992" top="0.51181102362204722" bottom="0.23622047244094491" header="0.15748031496062992" footer="0.19685039370078741"/>
  <pageSetup paperSize="9" scale="68" orientation="portrait" r:id="rId1"/>
  <headerFooter>
    <oddHeader>&amp;L&amp;G&amp;C&amp;"Arial Cyr,полужирный"&amp;12ТУРНИР ПО ВИДУ СПОРТА
"ТЕННИС" (0130002611Я)</oddHeader>
  </headerFooter>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1025" r:id="rId5" name="Label 1">
              <controlPr defaultSize="0" print="0" autoFill="0" autoLine="0" autoPict="0">
                <anchor moveWithCells="1" sizeWithCells="1">
                  <from>
                    <xdr:col>0</xdr:col>
                    <xdr:colOff>0</xdr:colOff>
                    <xdr:row>132</xdr:row>
                    <xdr:rowOff>69850</xdr:rowOff>
                  </from>
                  <to>
                    <xdr:col>13</xdr:col>
                    <xdr:colOff>660400</xdr:colOff>
                    <xdr:row>139</xdr:row>
                    <xdr:rowOff>95250</xdr:rowOff>
                  </to>
                </anchor>
              </controlPr>
            </control>
          </mc:Choice>
        </mc:AlternateContent>
        <mc:AlternateContent xmlns:mc="http://schemas.openxmlformats.org/markup-compatibility/2006">
          <mc:Choice Requires="x14">
            <control shapeId="1026" r:id="rId6" name="Label 2">
              <controlPr defaultSize="0" print="0" autoFill="0" autoLine="0" autoPict="0">
                <anchor moveWithCells="1" sizeWithCells="1">
                  <from>
                    <xdr:col>6</xdr:col>
                    <xdr:colOff>603250</xdr:colOff>
                    <xdr:row>0</xdr:row>
                    <xdr:rowOff>0</xdr:rowOff>
                  </from>
                  <to>
                    <xdr:col>7</xdr:col>
                    <xdr:colOff>304800</xdr:colOff>
                    <xdr:row>0</xdr:row>
                    <xdr:rowOff>171450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indexed="41"/>
    <pageSetUpPr fitToPage="1"/>
  </sheetPr>
  <dimension ref="A1:O317"/>
  <sheetViews>
    <sheetView showGridLines="0" zoomScale="114" zoomScaleNormal="115" workbookViewId="0">
      <pane ySplit="10" topLeftCell="A11" activePane="bottomLeft" state="frozen"/>
      <selection activeCell="N32" sqref="N32"/>
      <selection pane="bottomLeft" activeCell="N32" sqref="N32"/>
    </sheetView>
  </sheetViews>
  <sheetFormatPr defaultColWidth="9.1796875" defaultRowHeight="12.5" x14ac:dyDescent="0.25"/>
  <cols>
    <col min="1" max="1" width="7.7265625" style="127" customWidth="1"/>
    <col min="2" max="2" width="12.7265625" style="127" customWidth="1"/>
    <col min="3" max="3" width="24.7265625" style="127" customWidth="1"/>
    <col min="4" max="4" width="16.7265625" style="128" customWidth="1"/>
    <col min="5" max="5" width="12.7265625" style="128" customWidth="1"/>
    <col min="6" max="6" width="15.7265625" style="128" customWidth="1"/>
    <col min="7" max="7" width="18.7265625" style="128" customWidth="1"/>
    <col min="8" max="8" width="10.7265625" style="128" customWidth="1"/>
    <col min="9" max="16384" width="9.1796875" style="127"/>
  </cols>
  <sheetData>
    <row r="1" spans="1:15" ht="27.65" customHeight="1" x14ac:dyDescent="0.25"/>
    <row r="2" spans="1:15" ht="13" x14ac:dyDescent="0.25">
      <c r="A2" s="585" t="s">
        <v>475</v>
      </c>
      <c r="B2" s="585"/>
      <c r="C2" s="585"/>
      <c r="D2" s="585"/>
      <c r="E2" s="585"/>
      <c r="F2" s="585"/>
      <c r="G2" s="585"/>
      <c r="H2" s="585"/>
      <c r="I2" s="152"/>
      <c r="J2" s="152"/>
      <c r="K2" s="152"/>
      <c r="L2" s="152"/>
      <c r="M2" s="152"/>
      <c r="N2" s="152"/>
      <c r="O2" s="152"/>
    </row>
    <row r="3" spans="1:15" s="150" customFormat="1" ht="10" x14ac:dyDescent="0.2">
      <c r="A3" s="588" t="s">
        <v>0</v>
      </c>
      <c r="B3" s="588"/>
      <c r="C3" s="588"/>
      <c r="D3" s="588"/>
      <c r="E3" s="588"/>
      <c r="F3" s="588"/>
      <c r="G3" s="588"/>
      <c r="H3" s="588"/>
      <c r="I3" s="151"/>
      <c r="J3" s="151"/>
      <c r="K3" s="151"/>
      <c r="L3" s="151"/>
      <c r="M3" s="151"/>
      <c r="N3" s="151"/>
      <c r="O3" s="151"/>
    </row>
    <row r="4" spans="1:15" ht="18" customHeight="1" x14ac:dyDescent="0.25">
      <c r="A4" s="589" t="s">
        <v>277</v>
      </c>
      <c r="B4" s="589"/>
      <c r="C4" s="589"/>
      <c r="D4" s="589"/>
      <c r="E4" s="589"/>
      <c r="F4" s="589"/>
      <c r="G4" s="589"/>
      <c r="H4" s="589"/>
    </row>
    <row r="5" spans="1:15" s="12" customFormat="1" ht="4.5" customHeight="1" x14ac:dyDescent="0.25">
      <c r="C5" s="586"/>
      <c r="D5" s="586"/>
      <c r="E5" s="586"/>
      <c r="F5" s="586"/>
      <c r="G5" s="586"/>
    </row>
    <row r="6" spans="1:15" s="148" customFormat="1" ht="11.5" x14ac:dyDescent="0.25">
      <c r="A6" s="587" t="s">
        <v>1</v>
      </c>
      <c r="B6" s="587"/>
      <c r="C6" s="149" t="s">
        <v>2</v>
      </c>
      <c r="D6" s="149" t="s">
        <v>3</v>
      </c>
      <c r="E6" s="587" t="s">
        <v>4</v>
      </c>
      <c r="F6" s="587"/>
      <c r="G6" s="149" t="s">
        <v>5</v>
      </c>
      <c r="H6" s="149" t="s">
        <v>6</v>
      </c>
    </row>
    <row r="7" spans="1:15" s="145" customFormat="1" ht="20.149999999999999" customHeight="1" x14ac:dyDescent="0.25">
      <c r="A7" s="590" t="s">
        <v>7</v>
      </c>
      <c r="B7" s="590"/>
      <c r="C7" s="146" t="s">
        <v>276</v>
      </c>
      <c r="D7" s="147" t="s">
        <v>8</v>
      </c>
      <c r="E7" s="593" t="s">
        <v>9</v>
      </c>
      <c r="F7" s="594"/>
      <c r="G7" s="146" t="s">
        <v>10</v>
      </c>
      <c r="H7" s="146" t="s">
        <v>137</v>
      </c>
    </row>
    <row r="8" spans="1:15" ht="15" customHeight="1" thickBot="1" x14ac:dyDescent="0.3"/>
    <row r="9" spans="1:15" ht="33.75" customHeight="1" x14ac:dyDescent="0.25">
      <c r="A9" s="591" t="s">
        <v>275</v>
      </c>
      <c r="B9" s="578" t="s">
        <v>274</v>
      </c>
      <c r="C9" s="578"/>
      <c r="D9" s="579"/>
      <c r="E9" s="582" t="s">
        <v>273</v>
      </c>
      <c r="F9" s="582" t="s">
        <v>272</v>
      </c>
      <c r="G9" s="582" t="s">
        <v>271</v>
      </c>
      <c r="H9" s="144" t="s">
        <v>270</v>
      </c>
    </row>
    <row r="10" spans="1:15" s="128" customFormat="1" ht="10.5" customHeight="1" thickBot="1" x14ac:dyDescent="0.3">
      <c r="A10" s="592"/>
      <c r="B10" s="580"/>
      <c r="C10" s="580"/>
      <c r="D10" s="581"/>
      <c r="E10" s="583"/>
      <c r="F10" s="583"/>
      <c r="G10" s="583"/>
      <c r="H10" s="143">
        <v>45139</v>
      </c>
    </row>
    <row r="11" spans="1:15" s="35" customFormat="1" ht="15" customHeight="1" x14ac:dyDescent="0.35">
      <c r="A11" s="548">
        <v>1</v>
      </c>
      <c r="B11" s="567" t="s">
        <v>269</v>
      </c>
      <c r="C11" s="568"/>
      <c r="D11" s="569"/>
      <c r="E11" s="141">
        <v>3102</v>
      </c>
      <c r="F11" s="142">
        <v>27768</v>
      </c>
      <c r="G11" s="141" t="s">
        <v>29</v>
      </c>
      <c r="H11" s="570">
        <v>215</v>
      </c>
    </row>
    <row r="12" spans="1:15" s="35" customFormat="1" ht="15" customHeight="1" thickBot="1" x14ac:dyDescent="0.4">
      <c r="A12" s="549"/>
      <c r="B12" s="572" t="s">
        <v>268</v>
      </c>
      <c r="C12" s="573"/>
      <c r="D12" s="574"/>
      <c r="E12" s="139">
        <v>2845</v>
      </c>
      <c r="F12" s="140">
        <v>39741</v>
      </c>
      <c r="G12" s="139" t="s">
        <v>82</v>
      </c>
      <c r="H12" s="571"/>
    </row>
    <row r="13" spans="1:15" s="35" customFormat="1" ht="15" customHeight="1" x14ac:dyDescent="0.35">
      <c r="A13" s="548">
        <v>2</v>
      </c>
      <c r="B13" s="567" t="s">
        <v>267</v>
      </c>
      <c r="C13" s="568"/>
      <c r="D13" s="569"/>
      <c r="E13" s="141">
        <v>2980</v>
      </c>
      <c r="F13" s="142">
        <v>33642</v>
      </c>
      <c r="G13" s="141" t="s">
        <v>29</v>
      </c>
      <c r="H13" s="570">
        <v>193</v>
      </c>
    </row>
    <row r="14" spans="1:15" s="35" customFormat="1" ht="15" customHeight="1" thickBot="1" x14ac:dyDescent="0.4">
      <c r="A14" s="549"/>
      <c r="B14" s="572" t="s">
        <v>266</v>
      </c>
      <c r="C14" s="573"/>
      <c r="D14" s="574"/>
      <c r="E14" s="139">
        <v>2979</v>
      </c>
      <c r="F14" s="140">
        <v>29740</v>
      </c>
      <c r="G14" s="139" t="s">
        <v>29</v>
      </c>
      <c r="H14" s="571"/>
    </row>
    <row r="15" spans="1:15" s="35" customFormat="1" ht="15" customHeight="1" x14ac:dyDescent="0.35">
      <c r="A15" s="548">
        <v>3</v>
      </c>
      <c r="B15" s="567" t="s">
        <v>265</v>
      </c>
      <c r="C15" s="568"/>
      <c r="D15" s="569"/>
      <c r="E15" s="141">
        <v>285</v>
      </c>
      <c r="F15" s="142">
        <v>34977</v>
      </c>
      <c r="G15" s="141" t="s">
        <v>29</v>
      </c>
      <c r="H15" s="570">
        <v>132</v>
      </c>
    </row>
    <row r="16" spans="1:15" s="35" customFormat="1" ht="15" customHeight="1" thickBot="1" x14ac:dyDescent="0.4">
      <c r="A16" s="549"/>
      <c r="B16" s="572" t="s">
        <v>264</v>
      </c>
      <c r="C16" s="573"/>
      <c r="D16" s="574"/>
      <c r="E16" s="139">
        <v>172</v>
      </c>
      <c r="F16" s="140">
        <v>26815</v>
      </c>
      <c r="G16" s="139" t="s">
        <v>29</v>
      </c>
      <c r="H16" s="571"/>
    </row>
    <row r="17" spans="1:8" s="35" customFormat="1" ht="15" customHeight="1" x14ac:dyDescent="0.35">
      <c r="A17" s="548">
        <v>4</v>
      </c>
      <c r="B17" s="567" t="s">
        <v>344</v>
      </c>
      <c r="C17" s="568"/>
      <c r="D17" s="569"/>
      <c r="E17" s="141">
        <v>251</v>
      </c>
      <c r="F17" s="142">
        <v>26403</v>
      </c>
      <c r="G17" s="141" t="s">
        <v>29</v>
      </c>
      <c r="H17" s="570">
        <f>29+29</f>
        <v>58</v>
      </c>
    </row>
    <row r="18" spans="1:8" s="35" customFormat="1" ht="15" customHeight="1" thickBot="1" x14ac:dyDescent="0.4">
      <c r="A18" s="549"/>
      <c r="B18" s="572" t="s">
        <v>258</v>
      </c>
      <c r="C18" s="573"/>
      <c r="D18" s="574"/>
      <c r="E18" s="139">
        <v>282</v>
      </c>
      <c r="F18" s="140">
        <v>29676</v>
      </c>
      <c r="G18" s="139" t="s">
        <v>29</v>
      </c>
      <c r="H18" s="571"/>
    </row>
    <row r="19" spans="1:8" s="35" customFormat="1" ht="15" customHeight="1" x14ac:dyDescent="0.35">
      <c r="A19" s="548">
        <v>5</v>
      </c>
      <c r="B19" s="567" t="s">
        <v>263</v>
      </c>
      <c r="C19" s="568"/>
      <c r="D19" s="569"/>
      <c r="E19" s="141">
        <v>3246</v>
      </c>
      <c r="F19" s="142">
        <v>39505</v>
      </c>
      <c r="G19" s="141" t="s">
        <v>29</v>
      </c>
      <c r="H19" s="570">
        <v>44</v>
      </c>
    </row>
    <row r="20" spans="1:8" s="35" customFormat="1" ht="15" customHeight="1" thickBot="1" x14ac:dyDescent="0.4">
      <c r="A20" s="549"/>
      <c r="B20" s="572" t="s">
        <v>262</v>
      </c>
      <c r="C20" s="573"/>
      <c r="D20" s="574"/>
      <c r="E20" s="139">
        <v>3243</v>
      </c>
      <c r="F20" s="140">
        <v>39683</v>
      </c>
      <c r="G20" s="139" t="s">
        <v>29</v>
      </c>
      <c r="H20" s="571"/>
    </row>
    <row r="21" spans="1:8" s="35" customFormat="1" ht="15" customHeight="1" x14ac:dyDescent="0.35">
      <c r="A21" s="548">
        <v>6</v>
      </c>
      <c r="B21" s="567" t="s">
        <v>261</v>
      </c>
      <c r="C21" s="568"/>
      <c r="D21" s="569"/>
      <c r="E21" s="141">
        <v>1289</v>
      </c>
      <c r="F21" s="142">
        <v>22584</v>
      </c>
      <c r="G21" s="141" t="s">
        <v>29</v>
      </c>
      <c r="H21" s="570">
        <v>30</v>
      </c>
    </row>
    <row r="22" spans="1:8" s="35" customFormat="1" ht="15" customHeight="1" thickBot="1" x14ac:dyDescent="0.4">
      <c r="A22" s="549"/>
      <c r="B22" s="584" t="s">
        <v>260</v>
      </c>
      <c r="C22" s="573"/>
      <c r="D22" s="574"/>
      <c r="E22" s="139">
        <v>1666</v>
      </c>
      <c r="F22" s="140">
        <v>29121</v>
      </c>
      <c r="G22" s="139" t="s">
        <v>29</v>
      </c>
      <c r="H22" s="571"/>
    </row>
    <row r="23" spans="1:8" s="35" customFormat="1" ht="15" customHeight="1" x14ac:dyDescent="0.35">
      <c r="A23" s="548">
        <v>7</v>
      </c>
      <c r="B23" s="567" t="s">
        <v>257</v>
      </c>
      <c r="C23" s="568"/>
      <c r="D23" s="569"/>
      <c r="E23" s="141">
        <v>2685</v>
      </c>
      <c r="F23" s="142">
        <v>37627</v>
      </c>
      <c r="G23" s="141" t="s">
        <v>29</v>
      </c>
      <c r="H23" s="570">
        <v>16</v>
      </c>
    </row>
    <row r="24" spans="1:8" s="35" customFormat="1" ht="15" customHeight="1" thickBot="1" x14ac:dyDescent="0.4">
      <c r="A24" s="549"/>
      <c r="B24" s="572" t="s">
        <v>256</v>
      </c>
      <c r="C24" s="573"/>
      <c r="D24" s="574"/>
      <c r="E24" s="139">
        <v>1919</v>
      </c>
      <c r="F24" s="140">
        <v>26255</v>
      </c>
      <c r="G24" s="139" t="s">
        <v>29</v>
      </c>
      <c r="H24" s="571"/>
    </row>
    <row r="25" spans="1:8" s="35" customFormat="1" ht="15" customHeight="1" x14ac:dyDescent="0.35">
      <c r="A25" s="548">
        <v>8</v>
      </c>
      <c r="B25" s="575" t="s">
        <v>499</v>
      </c>
      <c r="C25" s="576"/>
      <c r="D25" s="577"/>
      <c r="E25" s="141" t="s">
        <v>137</v>
      </c>
      <c r="F25" s="142">
        <v>32849</v>
      </c>
      <c r="G25" s="141" t="s">
        <v>29</v>
      </c>
      <c r="H25" s="570">
        <v>0</v>
      </c>
    </row>
    <row r="26" spans="1:8" s="35" customFormat="1" ht="15" customHeight="1" thickBot="1" x14ac:dyDescent="0.4">
      <c r="A26" s="549"/>
      <c r="B26" s="553" t="s">
        <v>498</v>
      </c>
      <c r="C26" s="554"/>
      <c r="D26" s="555"/>
      <c r="E26" s="139" t="s">
        <v>137</v>
      </c>
      <c r="F26" s="140">
        <v>33792</v>
      </c>
      <c r="G26" s="139" t="s">
        <v>29</v>
      </c>
      <c r="H26" s="571"/>
    </row>
    <row r="27" spans="1:8" s="138" customFormat="1" ht="10.5" hidden="1" customHeight="1" x14ac:dyDescent="0.25">
      <c r="A27" s="548">
        <v>9</v>
      </c>
      <c r="B27" s="550"/>
      <c r="C27" s="551"/>
      <c r="D27" s="552"/>
      <c r="E27" s="131"/>
      <c r="F27" s="132"/>
      <c r="G27" s="131"/>
      <c r="H27" s="543"/>
    </row>
    <row r="28" spans="1:8" s="138" customFormat="1" ht="10.5" hidden="1" customHeight="1" thickBot="1" x14ac:dyDescent="0.3">
      <c r="A28" s="549"/>
      <c r="B28" s="545"/>
      <c r="C28" s="546"/>
      <c r="D28" s="547"/>
      <c r="E28" s="129"/>
      <c r="F28" s="130"/>
      <c r="G28" s="129"/>
      <c r="H28" s="544"/>
    </row>
    <row r="29" spans="1:8" s="138" customFormat="1" ht="10.5" hidden="1" customHeight="1" x14ac:dyDescent="0.25">
      <c r="A29" s="548">
        <v>10</v>
      </c>
      <c r="B29" s="550"/>
      <c r="C29" s="551"/>
      <c r="D29" s="552"/>
      <c r="E29" s="131"/>
      <c r="F29" s="132"/>
      <c r="G29" s="131"/>
      <c r="H29" s="543"/>
    </row>
    <row r="30" spans="1:8" s="138" customFormat="1" ht="10.5" hidden="1" customHeight="1" thickBot="1" x14ac:dyDescent="0.3">
      <c r="A30" s="549"/>
      <c r="B30" s="545"/>
      <c r="C30" s="546"/>
      <c r="D30" s="547"/>
      <c r="E30" s="129"/>
      <c r="F30" s="130"/>
      <c r="G30" s="129"/>
      <c r="H30" s="544"/>
    </row>
    <row r="31" spans="1:8" s="138" customFormat="1" ht="10.5" hidden="1" customHeight="1" x14ac:dyDescent="0.25">
      <c r="A31" s="548">
        <v>11</v>
      </c>
      <c r="B31" s="550"/>
      <c r="C31" s="551"/>
      <c r="D31" s="552"/>
      <c r="E31" s="131"/>
      <c r="F31" s="132"/>
      <c r="G31" s="131"/>
      <c r="H31" s="543"/>
    </row>
    <row r="32" spans="1:8" s="138" customFormat="1" ht="10.5" hidden="1" customHeight="1" thickBot="1" x14ac:dyDescent="0.3">
      <c r="A32" s="549"/>
      <c r="B32" s="545"/>
      <c r="C32" s="546"/>
      <c r="D32" s="547"/>
      <c r="E32" s="129"/>
      <c r="F32" s="130"/>
      <c r="G32" s="129"/>
      <c r="H32" s="544"/>
    </row>
    <row r="33" spans="1:8" s="138" customFormat="1" ht="10.5" hidden="1" customHeight="1" x14ac:dyDescent="0.25">
      <c r="A33" s="548">
        <v>12</v>
      </c>
      <c r="B33" s="550"/>
      <c r="C33" s="551"/>
      <c r="D33" s="552"/>
      <c r="E33" s="131"/>
      <c r="F33" s="132"/>
      <c r="G33" s="131"/>
      <c r="H33" s="543"/>
    </row>
    <row r="34" spans="1:8" s="138" customFormat="1" ht="10.5" hidden="1" customHeight="1" thickBot="1" x14ac:dyDescent="0.3">
      <c r="A34" s="549"/>
      <c r="B34" s="545"/>
      <c r="C34" s="546"/>
      <c r="D34" s="547"/>
      <c r="E34" s="129"/>
      <c r="F34" s="130"/>
      <c r="G34" s="129"/>
      <c r="H34" s="544"/>
    </row>
    <row r="35" spans="1:8" s="138" customFormat="1" ht="10.5" hidden="1" customHeight="1" x14ac:dyDescent="0.25">
      <c r="A35" s="548">
        <v>13</v>
      </c>
      <c r="B35" s="550"/>
      <c r="C35" s="551"/>
      <c r="D35" s="552"/>
      <c r="E35" s="131"/>
      <c r="F35" s="132"/>
      <c r="G35" s="131"/>
      <c r="H35" s="543"/>
    </row>
    <row r="36" spans="1:8" s="138" customFormat="1" ht="10.5" hidden="1" customHeight="1" thickBot="1" x14ac:dyDescent="0.3">
      <c r="A36" s="549"/>
      <c r="B36" s="545"/>
      <c r="C36" s="546"/>
      <c r="D36" s="547"/>
      <c r="E36" s="129"/>
      <c r="F36" s="130"/>
      <c r="G36" s="129"/>
      <c r="H36" s="544"/>
    </row>
    <row r="37" spans="1:8" s="138" customFormat="1" ht="10.5" hidden="1" customHeight="1" x14ac:dyDescent="0.25">
      <c r="A37" s="548">
        <v>14</v>
      </c>
      <c r="B37" s="550"/>
      <c r="C37" s="551"/>
      <c r="D37" s="552"/>
      <c r="E37" s="131"/>
      <c r="F37" s="132"/>
      <c r="G37" s="131"/>
      <c r="H37" s="543"/>
    </row>
    <row r="38" spans="1:8" s="138" customFormat="1" ht="10.5" hidden="1" customHeight="1" thickBot="1" x14ac:dyDescent="0.3">
      <c r="A38" s="549"/>
      <c r="B38" s="545"/>
      <c r="C38" s="546"/>
      <c r="D38" s="547"/>
      <c r="E38" s="129"/>
      <c r="F38" s="130"/>
      <c r="G38" s="129"/>
      <c r="H38" s="544"/>
    </row>
    <row r="39" spans="1:8" s="138" customFormat="1" ht="10.5" hidden="1" customHeight="1" x14ac:dyDescent="0.25">
      <c r="A39" s="548">
        <v>15</v>
      </c>
      <c r="B39" s="550"/>
      <c r="C39" s="551"/>
      <c r="D39" s="552"/>
      <c r="E39" s="131"/>
      <c r="F39" s="132"/>
      <c r="G39" s="131"/>
      <c r="H39" s="543"/>
    </row>
    <row r="40" spans="1:8" s="138" customFormat="1" ht="10.5" hidden="1" customHeight="1" thickBot="1" x14ac:dyDescent="0.3">
      <c r="A40" s="549"/>
      <c r="B40" s="545"/>
      <c r="C40" s="546"/>
      <c r="D40" s="547"/>
      <c r="E40" s="129"/>
      <c r="F40" s="130"/>
      <c r="G40" s="129"/>
      <c r="H40" s="544"/>
    </row>
    <row r="41" spans="1:8" s="138" customFormat="1" ht="10.5" hidden="1" customHeight="1" x14ac:dyDescent="0.25">
      <c r="A41" s="548">
        <v>16</v>
      </c>
      <c r="B41" s="550"/>
      <c r="C41" s="551"/>
      <c r="D41" s="552"/>
      <c r="E41" s="131"/>
      <c r="F41" s="132"/>
      <c r="G41" s="131"/>
      <c r="H41" s="543"/>
    </row>
    <row r="42" spans="1:8" s="138" customFormat="1" ht="10.5" hidden="1" customHeight="1" thickBot="1" x14ac:dyDescent="0.3">
      <c r="A42" s="549"/>
      <c r="B42" s="545"/>
      <c r="C42" s="546"/>
      <c r="D42" s="547"/>
      <c r="E42" s="129"/>
      <c r="F42" s="130"/>
      <c r="G42" s="129"/>
      <c r="H42" s="544"/>
    </row>
    <row r="43" spans="1:8" s="138" customFormat="1" ht="10.5" hidden="1" customHeight="1" x14ac:dyDescent="0.25">
      <c r="A43" s="548">
        <v>17</v>
      </c>
      <c r="B43" s="550"/>
      <c r="C43" s="551"/>
      <c r="D43" s="552"/>
      <c r="E43" s="131"/>
      <c r="F43" s="132"/>
      <c r="G43" s="131"/>
      <c r="H43" s="543"/>
    </row>
    <row r="44" spans="1:8" s="138" customFormat="1" ht="10.5" hidden="1" customHeight="1" thickBot="1" x14ac:dyDescent="0.3">
      <c r="A44" s="549"/>
      <c r="B44" s="545"/>
      <c r="C44" s="546"/>
      <c r="D44" s="547"/>
      <c r="E44" s="129"/>
      <c r="F44" s="130"/>
      <c r="G44" s="129"/>
      <c r="H44" s="544"/>
    </row>
    <row r="45" spans="1:8" s="138" customFormat="1" ht="10.5" hidden="1" customHeight="1" x14ac:dyDescent="0.25">
      <c r="A45" s="548">
        <v>18</v>
      </c>
      <c r="B45" s="550"/>
      <c r="C45" s="551"/>
      <c r="D45" s="552"/>
      <c r="E45" s="131"/>
      <c r="F45" s="132"/>
      <c r="G45" s="131"/>
      <c r="H45" s="543"/>
    </row>
    <row r="46" spans="1:8" s="138" customFormat="1" ht="10.5" hidden="1" customHeight="1" thickBot="1" x14ac:dyDescent="0.3">
      <c r="A46" s="549"/>
      <c r="B46" s="545"/>
      <c r="C46" s="546"/>
      <c r="D46" s="547"/>
      <c r="E46" s="129"/>
      <c r="F46" s="130"/>
      <c r="G46" s="129"/>
      <c r="H46" s="544"/>
    </row>
    <row r="47" spans="1:8" s="138" customFormat="1" ht="10.5" hidden="1" customHeight="1" x14ac:dyDescent="0.25">
      <c r="A47" s="548">
        <v>19</v>
      </c>
      <c r="B47" s="550"/>
      <c r="C47" s="551"/>
      <c r="D47" s="552"/>
      <c r="E47" s="131"/>
      <c r="F47" s="132"/>
      <c r="G47" s="131"/>
      <c r="H47" s="543"/>
    </row>
    <row r="48" spans="1:8" s="138" customFormat="1" ht="10.5" hidden="1" customHeight="1" thickBot="1" x14ac:dyDescent="0.3">
      <c r="A48" s="549"/>
      <c r="B48" s="545"/>
      <c r="C48" s="546"/>
      <c r="D48" s="547"/>
      <c r="E48" s="129"/>
      <c r="F48" s="130"/>
      <c r="G48" s="129"/>
      <c r="H48" s="544"/>
    </row>
    <row r="49" spans="1:8" s="138" customFormat="1" ht="10.5" hidden="1" customHeight="1" x14ac:dyDescent="0.25">
      <c r="A49" s="548">
        <v>20</v>
      </c>
      <c r="B49" s="550"/>
      <c r="C49" s="551"/>
      <c r="D49" s="552"/>
      <c r="E49" s="131"/>
      <c r="F49" s="132"/>
      <c r="G49" s="131"/>
      <c r="H49" s="543"/>
    </row>
    <row r="50" spans="1:8" s="138" customFormat="1" ht="10.5" hidden="1" customHeight="1" thickBot="1" x14ac:dyDescent="0.3">
      <c r="A50" s="549"/>
      <c r="B50" s="545"/>
      <c r="C50" s="546"/>
      <c r="D50" s="547"/>
      <c r="E50" s="129"/>
      <c r="F50" s="130"/>
      <c r="G50" s="129"/>
      <c r="H50" s="544"/>
    </row>
    <row r="51" spans="1:8" s="138" customFormat="1" ht="10.5" hidden="1" customHeight="1" x14ac:dyDescent="0.25">
      <c r="A51" s="548">
        <v>21</v>
      </c>
      <c r="B51" s="550"/>
      <c r="C51" s="551"/>
      <c r="D51" s="552"/>
      <c r="E51" s="131"/>
      <c r="F51" s="132"/>
      <c r="G51" s="131"/>
      <c r="H51" s="543"/>
    </row>
    <row r="52" spans="1:8" s="138" customFormat="1" ht="10.5" hidden="1" customHeight="1" thickBot="1" x14ac:dyDescent="0.3">
      <c r="A52" s="549"/>
      <c r="B52" s="545"/>
      <c r="C52" s="546"/>
      <c r="D52" s="547"/>
      <c r="E52" s="129"/>
      <c r="F52" s="130"/>
      <c r="G52" s="129"/>
      <c r="H52" s="544"/>
    </row>
    <row r="53" spans="1:8" s="138" customFormat="1" ht="10.5" hidden="1" customHeight="1" x14ac:dyDescent="0.25">
      <c r="A53" s="548">
        <v>22</v>
      </c>
      <c r="B53" s="550"/>
      <c r="C53" s="551"/>
      <c r="D53" s="552"/>
      <c r="E53" s="131"/>
      <c r="F53" s="132"/>
      <c r="G53" s="131"/>
      <c r="H53" s="543"/>
    </row>
    <row r="54" spans="1:8" s="138" customFormat="1" ht="10.5" hidden="1" customHeight="1" thickBot="1" x14ac:dyDescent="0.3">
      <c r="A54" s="549"/>
      <c r="B54" s="545"/>
      <c r="C54" s="546"/>
      <c r="D54" s="547"/>
      <c r="E54" s="129"/>
      <c r="F54" s="130"/>
      <c r="G54" s="129"/>
      <c r="H54" s="544"/>
    </row>
    <row r="55" spans="1:8" s="138" customFormat="1" ht="10.5" hidden="1" customHeight="1" x14ac:dyDescent="0.25">
      <c r="A55" s="548">
        <v>23</v>
      </c>
      <c r="B55" s="550"/>
      <c r="C55" s="551"/>
      <c r="D55" s="552"/>
      <c r="E55" s="131"/>
      <c r="F55" s="132"/>
      <c r="G55" s="131"/>
      <c r="H55" s="543"/>
    </row>
    <row r="56" spans="1:8" s="138" customFormat="1" ht="10.5" hidden="1" customHeight="1" thickBot="1" x14ac:dyDescent="0.3">
      <c r="A56" s="549"/>
      <c r="B56" s="545"/>
      <c r="C56" s="546"/>
      <c r="D56" s="547"/>
      <c r="E56" s="129"/>
      <c r="F56" s="130"/>
      <c r="G56" s="129"/>
      <c r="H56" s="544"/>
    </row>
    <row r="57" spans="1:8" s="138" customFormat="1" ht="10.5" hidden="1" customHeight="1" x14ac:dyDescent="0.25">
      <c r="A57" s="548">
        <v>24</v>
      </c>
      <c r="B57" s="550"/>
      <c r="C57" s="551"/>
      <c r="D57" s="552"/>
      <c r="E57" s="131"/>
      <c r="F57" s="132"/>
      <c r="G57" s="131"/>
      <c r="H57" s="543"/>
    </row>
    <row r="58" spans="1:8" s="138" customFormat="1" ht="10.5" hidden="1" customHeight="1" thickBot="1" x14ac:dyDescent="0.3">
      <c r="A58" s="549"/>
      <c r="B58" s="545"/>
      <c r="C58" s="546"/>
      <c r="D58" s="547"/>
      <c r="E58" s="129"/>
      <c r="F58" s="130"/>
      <c r="G58" s="129"/>
      <c r="H58" s="544"/>
    </row>
    <row r="59" spans="1:8" s="138" customFormat="1" ht="10.5" hidden="1" customHeight="1" x14ac:dyDescent="0.25">
      <c r="A59" s="548">
        <v>25</v>
      </c>
      <c r="B59" s="559"/>
      <c r="C59" s="559"/>
      <c r="D59" s="560"/>
      <c r="E59" s="131"/>
      <c r="F59" s="131"/>
      <c r="G59" s="131"/>
      <c r="H59" s="543"/>
    </row>
    <row r="60" spans="1:8" s="138" customFormat="1" ht="10.5" hidden="1" customHeight="1" thickBot="1" x14ac:dyDescent="0.3">
      <c r="A60" s="549"/>
      <c r="B60" s="556"/>
      <c r="C60" s="556"/>
      <c r="D60" s="557"/>
      <c r="E60" s="129"/>
      <c r="F60" s="129"/>
      <c r="G60" s="129"/>
      <c r="H60" s="544"/>
    </row>
    <row r="61" spans="1:8" s="138" customFormat="1" ht="10.5" hidden="1" customHeight="1" x14ac:dyDescent="0.25">
      <c r="A61" s="548">
        <v>26</v>
      </c>
      <c r="B61" s="559"/>
      <c r="C61" s="559"/>
      <c r="D61" s="560"/>
      <c r="E61" s="131"/>
      <c r="F61" s="131"/>
      <c r="G61" s="131"/>
      <c r="H61" s="543"/>
    </row>
    <row r="62" spans="1:8" s="138" customFormat="1" ht="10.5" hidden="1" customHeight="1" thickBot="1" x14ac:dyDescent="0.3">
      <c r="A62" s="549"/>
      <c r="B62" s="556"/>
      <c r="C62" s="556"/>
      <c r="D62" s="557"/>
      <c r="E62" s="129"/>
      <c r="F62" s="129"/>
      <c r="G62" s="129"/>
      <c r="H62" s="544"/>
    </row>
    <row r="63" spans="1:8" s="138" customFormat="1" ht="10.5" hidden="1" customHeight="1" x14ac:dyDescent="0.25">
      <c r="A63" s="548">
        <v>27</v>
      </c>
      <c r="B63" s="559"/>
      <c r="C63" s="559"/>
      <c r="D63" s="560"/>
      <c r="E63" s="131"/>
      <c r="F63" s="131"/>
      <c r="G63" s="131"/>
      <c r="H63" s="543"/>
    </row>
    <row r="64" spans="1:8" s="138" customFormat="1" ht="10.5" hidden="1" customHeight="1" thickBot="1" x14ac:dyDescent="0.3">
      <c r="A64" s="549"/>
      <c r="B64" s="556"/>
      <c r="C64" s="556"/>
      <c r="D64" s="557"/>
      <c r="E64" s="129"/>
      <c r="F64" s="129"/>
      <c r="G64" s="129"/>
      <c r="H64" s="544"/>
    </row>
    <row r="65" spans="1:8" s="138" customFormat="1" ht="10.5" hidden="1" customHeight="1" x14ac:dyDescent="0.25">
      <c r="A65" s="548">
        <v>28</v>
      </c>
      <c r="B65" s="559"/>
      <c r="C65" s="559"/>
      <c r="D65" s="560"/>
      <c r="E65" s="131"/>
      <c r="F65" s="131"/>
      <c r="G65" s="131"/>
      <c r="H65" s="543"/>
    </row>
    <row r="66" spans="1:8" s="138" customFormat="1" ht="10.5" hidden="1" customHeight="1" thickBot="1" x14ac:dyDescent="0.3">
      <c r="A66" s="549"/>
      <c r="B66" s="556"/>
      <c r="C66" s="556"/>
      <c r="D66" s="557"/>
      <c r="E66" s="129"/>
      <c r="F66" s="129"/>
      <c r="G66" s="129"/>
      <c r="H66" s="544"/>
    </row>
    <row r="67" spans="1:8" s="138" customFormat="1" ht="10.5" hidden="1" customHeight="1" x14ac:dyDescent="0.25">
      <c r="A67" s="548">
        <v>29</v>
      </c>
      <c r="B67" s="559"/>
      <c r="C67" s="559"/>
      <c r="D67" s="560"/>
      <c r="E67" s="131"/>
      <c r="F67" s="131"/>
      <c r="G67" s="131"/>
      <c r="H67" s="543"/>
    </row>
    <row r="68" spans="1:8" s="138" customFormat="1" ht="10.5" hidden="1" customHeight="1" thickBot="1" x14ac:dyDescent="0.3">
      <c r="A68" s="549"/>
      <c r="B68" s="556"/>
      <c r="C68" s="556"/>
      <c r="D68" s="557"/>
      <c r="E68" s="129"/>
      <c r="F68" s="129"/>
      <c r="G68" s="129"/>
      <c r="H68" s="544"/>
    </row>
    <row r="69" spans="1:8" s="138" customFormat="1" ht="10.5" hidden="1" customHeight="1" x14ac:dyDescent="0.25">
      <c r="A69" s="548">
        <v>30</v>
      </c>
      <c r="B69" s="559"/>
      <c r="C69" s="559"/>
      <c r="D69" s="560"/>
      <c r="E69" s="131"/>
      <c r="F69" s="131"/>
      <c r="G69" s="131"/>
      <c r="H69" s="543"/>
    </row>
    <row r="70" spans="1:8" s="138" customFormat="1" ht="10.5" hidden="1" customHeight="1" thickBot="1" x14ac:dyDescent="0.3">
      <c r="A70" s="549"/>
      <c r="B70" s="556"/>
      <c r="C70" s="556"/>
      <c r="D70" s="557"/>
      <c r="E70" s="129"/>
      <c r="F70" s="129"/>
      <c r="G70" s="129"/>
      <c r="H70" s="544"/>
    </row>
    <row r="71" spans="1:8" s="138" customFormat="1" ht="10.5" hidden="1" customHeight="1" x14ac:dyDescent="0.25">
      <c r="A71" s="548">
        <v>31</v>
      </c>
      <c r="B71" s="559"/>
      <c r="C71" s="559"/>
      <c r="D71" s="560"/>
      <c r="E71" s="131"/>
      <c r="F71" s="131"/>
      <c r="G71" s="131"/>
      <c r="H71" s="543"/>
    </row>
    <row r="72" spans="1:8" s="138" customFormat="1" ht="10.5" hidden="1" customHeight="1" thickBot="1" x14ac:dyDescent="0.3">
      <c r="A72" s="549"/>
      <c r="B72" s="556"/>
      <c r="C72" s="556"/>
      <c r="D72" s="557"/>
      <c r="E72" s="129"/>
      <c r="F72" s="129"/>
      <c r="G72" s="129"/>
      <c r="H72" s="544"/>
    </row>
    <row r="73" spans="1:8" s="138" customFormat="1" ht="10.5" hidden="1" customHeight="1" x14ac:dyDescent="0.25">
      <c r="A73" s="548">
        <v>32</v>
      </c>
      <c r="B73" s="559"/>
      <c r="C73" s="559"/>
      <c r="D73" s="560"/>
      <c r="E73" s="131"/>
      <c r="F73" s="131"/>
      <c r="G73" s="131"/>
      <c r="H73" s="543"/>
    </row>
    <row r="74" spans="1:8" s="138" customFormat="1" ht="10.5" hidden="1" customHeight="1" thickBot="1" x14ac:dyDescent="0.3">
      <c r="A74" s="549"/>
      <c r="B74" s="556"/>
      <c r="C74" s="556"/>
      <c r="D74" s="557"/>
      <c r="E74" s="129"/>
      <c r="F74" s="129"/>
      <c r="G74" s="129"/>
      <c r="H74" s="544"/>
    </row>
    <row r="75" spans="1:8" s="138" customFormat="1" ht="10.5" hidden="1" customHeight="1" x14ac:dyDescent="0.25">
      <c r="A75" s="548">
        <v>33</v>
      </c>
      <c r="B75" s="559"/>
      <c r="C75" s="559"/>
      <c r="D75" s="560"/>
      <c r="E75" s="131"/>
      <c r="F75" s="131"/>
      <c r="G75" s="131"/>
      <c r="H75" s="543"/>
    </row>
    <row r="76" spans="1:8" s="138" customFormat="1" ht="10.5" hidden="1" customHeight="1" thickBot="1" x14ac:dyDescent="0.3">
      <c r="A76" s="549"/>
      <c r="B76" s="556"/>
      <c r="C76" s="556"/>
      <c r="D76" s="557"/>
      <c r="E76" s="129"/>
      <c r="F76" s="129"/>
      <c r="G76" s="129"/>
      <c r="H76" s="544"/>
    </row>
    <row r="77" spans="1:8" s="138" customFormat="1" ht="10.5" hidden="1" customHeight="1" x14ac:dyDescent="0.25">
      <c r="A77" s="548">
        <v>34</v>
      </c>
      <c r="B77" s="559"/>
      <c r="C77" s="559"/>
      <c r="D77" s="560"/>
      <c r="E77" s="131"/>
      <c r="F77" s="131"/>
      <c r="G77" s="131"/>
      <c r="H77" s="543"/>
    </row>
    <row r="78" spans="1:8" s="138" customFormat="1" ht="10.5" hidden="1" customHeight="1" thickBot="1" x14ac:dyDescent="0.3">
      <c r="A78" s="549"/>
      <c r="B78" s="556"/>
      <c r="C78" s="556"/>
      <c r="D78" s="557"/>
      <c r="E78" s="129"/>
      <c r="F78" s="129"/>
      <c r="G78" s="129"/>
      <c r="H78" s="544"/>
    </row>
    <row r="79" spans="1:8" s="138" customFormat="1" ht="10.5" hidden="1" customHeight="1" x14ac:dyDescent="0.25">
      <c r="A79" s="548">
        <v>35</v>
      </c>
      <c r="B79" s="559"/>
      <c r="C79" s="559"/>
      <c r="D79" s="560"/>
      <c r="E79" s="131"/>
      <c r="F79" s="131"/>
      <c r="G79" s="131"/>
      <c r="H79" s="543"/>
    </row>
    <row r="80" spans="1:8" s="138" customFormat="1" ht="10.5" hidden="1" customHeight="1" thickBot="1" x14ac:dyDescent="0.3">
      <c r="A80" s="549"/>
      <c r="B80" s="556"/>
      <c r="C80" s="556"/>
      <c r="D80" s="557"/>
      <c r="E80" s="129"/>
      <c r="F80" s="129"/>
      <c r="G80" s="129"/>
      <c r="H80" s="544"/>
    </row>
    <row r="81" spans="1:11" s="138" customFormat="1" ht="10.5" hidden="1" customHeight="1" x14ac:dyDescent="0.25">
      <c r="A81" s="548">
        <v>36</v>
      </c>
      <c r="B81" s="559"/>
      <c r="C81" s="559"/>
      <c r="D81" s="560"/>
      <c r="E81" s="131"/>
      <c r="F81" s="131"/>
      <c r="G81" s="131"/>
      <c r="H81" s="543"/>
    </row>
    <row r="82" spans="1:11" s="138" customFormat="1" ht="10.5" hidden="1" customHeight="1" thickBot="1" x14ac:dyDescent="0.3">
      <c r="A82" s="549"/>
      <c r="B82" s="556"/>
      <c r="C82" s="556"/>
      <c r="D82" s="557"/>
      <c r="E82" s="129"/>
      <c r="F82" s="129"/>
      <c r="G82" s="129"/>
      <c r="H82" s="544"/>
    </row>
    <row r="83" spans="1:11" s="138" customFormat="1" ht="10.5" hidden="1" customHeight="1" x14ac:dyDescent="0.25">
      <c r="A83" s="548">
        <v>37</v>
      </c>
      <c r="B83" s="559"/>
      <c r="C83" s="559"/>
      <c r="D83" s="560"/>
      <c r="E83" s="131"/>
      <c r="F83" s="131"/>
      <c r="G83" s="131"/>
      <c r="H83" s="543"/>
    </row>
    <row r="84" spans="1:11" s="138" customFormat="1" ht="10.5" hidden="1" customHeight="1" thickBot="1" x14ac:dyDescent="0.3">
      <c r="A84" s="549"/>
      <c r="B84" s="556"/>
      <c r="C84" s="556"/>
      <c r="D84" s="557"/>
      <c r="E84" s="129"/>
      <c r="F84" s="129"/>
      <c r="G84" s="129"/>
      <c r="H84" s="544"/>
    </row>
    <row r="85" spans="1:11" s="138" customFormat="1" ht="10.5" hidden="1" customHeight="1" x14ac:dyDescent="0.25">
      <c r="A85" s="548">
        <v>38</v>
      </c>
      <c r="B85" s="559"/>
      <c r="C85" s="559"/>
      <c r="D85" s="560"/>
      <c r="E85" s="131"/>
      <c r="F85" s="131"/>
      <c r="G85" s="131"/>
      <c r="H85" s="543"/>
    </row>
    <row r="86" spans="1:11" s="138" customFormat="1" ht="10.5" hidden="1" customHeight="1" thickBot="1" x14ac:dyDescent="0.3">
      <c r="A86" s="549"/>
      <c r="B86" s="556"/>
      <c r="C86" s="556"/>
      <c r="D86" s="557"/>
      <c r="E86" s="129"/>
      <c r="F86" s="129"/>
      <c r="G86" s="129"/>
      <c r="H86" s="544"/>
    </row>
    <row r="87" spans="1:11" s="138" customFormat="1" ht="10.5" hidden="1" customHeight="1" x14ac:dyDescent="0.25">
      <c r="A87" s="548">
        <v>39</v>
      </c>
      <c r="B87" s="559"/>
      <c r="C87" s="559"/>
      <c r="D87" s="560"/>
      <c r="E87" s="131"/>
      <c r="F87" s="131"/>
      <c r="G87" s="131"/>
      <c r="H87" s="543"/>
    </row>
    <row r="88" spans="1:11" s="138" customFormat="1" ht="10.5" hidden="1" customHeight="1" thickBot="1" x14ac:dyDescent="0.3">
      <c r="A88" s="549"/>
      <c r="B88" s="556"/>
      <c r="C88" s="556"/>
      <c r="D88" s="557"/>
      <c r="E88" s="129"/>
      <c r="F88" s="129"/>
      <c r="G88" s="129"/>
      <c r="H88" s="544"/>
    </row>
    <row r="89" spans="1:11" s="138" customFormat="1" ht="10.5" hidden="1" customHeight="1" x14ac:dyDescent="0.25">
      <c r="A89" s="548">
        <v>40</v>
      </c>
      <c r="B89" s="559"/>
      <c r="C89" s="559"/>
      <c r="D89" s="560"/>
      <c r="E89" s="131"/>
      <c r="F89" s="131"/>
      <c r="G89" s="131"/>
      <c r="H89" s="543"/>
    </row>
    <row r="90" spans="1:11" s="138" customFormat="1" ht="10.5" hidden="1" customHeight="1" thickBot="1" x14ac:dyDescent="0.3">
      <c r="A90" s="549"/>
      <c r="B90" s="556"/>
      <c r="C90" s="556"/>
      <c r="D90" s="557"/>
      <c r="E90" s="129"/>
      <c r="F90" s="129"/>
      <c r="G90" s="129"/>
      <c r="H90" s="544"/>
    </row>
    <row r="91" spans="1:11" x14ac:dyDescent="0.25">
      <c r="A91" s="137"/>
      <c r="B91" s="136"/>
    </row>
    <row r="92" spans="1:11" s="119" customFormat="1" ht="10.15" customHeight="1" x14ac:dyDescent="0.25">
      <c r="B92" s="107"/>
      <c r="C92" s="107"/>
      <c r="D92" s="107"/>
      <c r="E92" s="566" t="s">
        <v>132</v>
      </c>
      <c r="F92" s="566"/>
      <c r="G92" s="566"/>
      <c r="H92" s="566"/>
      <c r="I92" s="107"/>
      <c r="J92" s="107"/>
      <c r="K92" s="107"/>
    </row>
    <row r="93" spans="1:11" s="119" customFormat="1" ht="10.15" customHeight="1" x14ac:dyDescent="0.25">
      <c r="A93" s="107"/>
      <c r="B93" s="107"/>
      <c r="C93" s="107"/>
      <c r="D93" s="107"/>
      <c r="E93" s="561"/>
      <c r="F93" s="561"/>
      <c r="G93" s="563" t="s">
        <v>253</v>
      </c>
      <c r="H93" s="563"/>
      <c r="I93" s="135"/>
      <c r="J93" s="135"/>
      <c r="K93" s="135"/>
    </row>
    <row r="94" spans="1:11" s="119" customFormat="1" ht="10.15" customHeight="1" x14ac:dyDescent="0.25">
      <c r="A94" s="107"/>
      <c r="B94" s="107"/>
      <c r="C94" s="107"/>
      <c r="D94" s="107"/>
      <c r="E94" s="562"/>
      <c r="F94" s="562"/>
      <c r="G94" s="564"/>
      <c r="H94" s="564"/>
      <c r="I94" s="135"/>
      <c r="J94" s="135"/>
      <c r="K94" s="135"/>
    </row>
    <row r="95" spans="1:11" s="119" customFormat="1" ht="10.15" customHeight="1" x14ac:dyDescent="0.25">
      <c r="B95" s="112"/>
      <c r="C95" s="112"/>
      <c r="D95" s="112"/>
      <c r="E95" s="558" t="s">
        <v>134</v>
      </c>
      <c r="F95" s="558"/>
      <c r="G95" s="352" t="s">
        <v>135</v>
      </c>
      <c r="H95" s="354"/>
      <c r="I95" s="112"/>
      <c r="J95" s="112"/>
      <c r="K95" s="112"/>
    </row>
    <row r="96" spans="1:11" ht="12.75" customHeight="1" x14ac:dyDescent="0.25">
      <c r="A96" s="53"/>
      <c r="B96" s="53"/>
      <c r="C96" s="53"/>
      <c r="D96" s="9"/>
      <c r="E96" s="9"/>
      <c r="F96" s="9"/>
      <c r="G96" s="9"/>
      <c r="H96" s="9"/>
    </row>
    <row r="97" spans="1:15" x14ac:dyDescent="0.25">
      <c r="A97" s="565"/>
      <c r="B97" s="565"/>
      <c r="C97" s="565"/>
      <c r="D97" s="565"/>
      <c r="E97" s="565"/>
      <c r="F97" s="565"/>
      <c r="G97" s="565"/>
      <c r="H97" s="565"/>
    </row>
    <row r="98" spans="1:15" x14ac:dyDescent="0.25">
      <c r="A98" s="565"/>
      <c r="B98" s="565"/>
      <c r="C98" s="565"/>
      <c r="D98" s="565"/>
      <c r="E98" s="565"/>
      <c r="F98" s="565"/>
      <c r="G98" s="565"/>
      <c r="H98" s="565"/>
    </row>
    <row r="100" spans="1:15" s="128" customFormat="1" x14ac:dyDescent="0.25">
      <c r="A100" s="133"/>
      <c r="B100" s="133"/>
      <c r="C100" s="127"/>
      <c r="I100" s="127"/>
      <c r="J100" s="127"/>
      <c r="K100" s="127"/>
      <c r="L100" s="127"/>
      <c r="M100" s="127"/>
      <c r="N100" s="127"/>
      <c r="O100" s="127"/>
    </row>
    <row r="101" spans="1:15" s="128" customFormat="1" x14ac:dyDescent="0.25">
      <c r="A101" s="133"/>
      <c r="B101" s="133"/>
      <c r="C101" s="127"/>
      <c r="I101" s="127"/>
      <c r="J101" s="127"/>
      <c r="K101" s="127"/>
      <c r="L101" s="127"/>
      <c r="M101" s="127"/>
      <c r="N101" s="127"/>
      <c r="O101" s="127"/>
    </row>
    <row r="102" spans="1:15" s="128" customFormat="1" x14ac:dyDescent="0.25">
      <c r="A102" s="133"/>
      <c r="B102" s="133"/>
      <c r="C102" s="127"/>
      <c r="I102" s="127"/>
      <c r="J102" s="127"/>
      <c r="K102" s="127"/>
      <c r="L102" s="127"/>
      <c r="M102" s="127"/>
      <c r="N102" s="127"/>
      <c r="O102" s="127"/>
    </row>
    <row r="103" spans="1:15" s="128" customFormat="1" x14ac:dyDescent="0.25">
      <c r="A103" s="133"/>
      <c r="B103" s="133"/>
      <c r="C103" s="127"/>
      <c r="I103" s="127"/>
      <c r="J103" s="127"/>
      <c r="K103" s="127"/>
      <c r="L103" s="127"/>
      <c r="M103" s="127"/>
      <c r="N103" s="127"/>
      <c r="O103" s="127"/>
    </row>
    <row r="104" spans="1:15" s="128" customFormat="1" x14ac:dyDescent="0.25">
      <c r="A104" s="133"/>
      <c r="B104" s="133"/>
      <c r="C104" s="127"/>
      <c r="I104" s="127"/>
      <c r="J104" s="127"/>
      <c r="K104" s="127"/>
      <c r="L104" s="127"/>
      <c r="M104" s="127"/>
      <c r="N104" s="127"/>
      <c r="O104" s="127"/>
    </row>
    <row r="105" spans="1:15" s="128" customFormat="1" x14ac:dyDescent="0.25">
      <c r="A105" s="133"/>
      <c r="B105" s="133"/>
      <c r="C105" s="127"/>
      <c r="I105" s="127"/>
      <c r="J105" s="127"/>
      <c r="K105" s="127"/>
      <c r="L105" s="127"/>
      <c r="M105" s="127"/>
      <c r="N105" s="127"/>
      <c r="O105" s="127"/>
    </row>
    <row r="106" spans="1:15" s="128" customFormat="1" x14ac:dyDescent="0.25">
      <c r="A106" s="133"/>
      <c r="B106" s="133"/>
      <c r="C106" s="127"/>
      <c r="I106" s="127"/>
      <c r="J106" s="127"/>
      <c r="K106" s="127"/>
      <c r="L106" s="127"/>
      <c r="M106" s="127"/>
      <c r="N106" s="127"/>
      <c r="O106" s="127"/>
    </row>
    <row r="107" spans="1:15" s="128" customFormat="1" hidden="1" x14ac:dyDescent="0.25">
      <c r="A107" s="133"/>
      <c r="B107" s="134">
        <v>16</v>
      </c>
      <c r="C107" s="127"/>
      <c r="I107" s="127"/>
      <c r="J107" s="127"/>
      <c r="K107" s="127"/>
      <c r="L107" s="127"/>
      <c r="M107" s="127"/>
      <c r="N107" s="127"/>
      <c r="O107" s="127"/>
    </row>
    <row r="108" spans="1:15" s="128" customFormat="1" x14ac:dyDescent="0.25">
      <c r="A108" s="133"/>
      <c r="B108" s="133"/>
      <c r="C108" s="127"/>
      <c r="I108" s="127"/>
      <c r="J108" s="127"/>
      <c r="K108" s="127"/>
      <c r="L108" s="127"/>
      <c r="M108" s="127"/>
      <c r="N108" s="127"/>
      <c r="O108" s="127"/>
    </row>
    <row r="109" spans="1:15" s="128" customFormat="1" x14ac:dyDescent="0.25">
      <c r="A109" s="133"/>
      <c r="B109" s="133"/>
      <c r="C109" s="127"/>
      <c r="I109" s="127"/>
      <c r="J109" s="127"/>
      <c r="K109" s="127"/>
      <c r="L109" s="127"/>
      <c r="M109" s="127"/>
      <c r="N109" s="127"/>
      <c r="O109" s="127"/>
    </row>
    <row r="110" spans="1:15" s="128" customFormat="1" x14ac:dyDescent="0.25">
      <c r="A110" s="133"/>
      <c r="B110" s="133"/>
      <c r="C110" s="127"/>
      <c r="I110" s="127"/>
      <c r="J110" s="127"/>
      <c r="K110" s="127"/>
      <c r="L110" s="127"/>
      <c r="M110" s="127"/>
      <c r="N110" s="127"/>
      <c r="O110" s="127"/>
    </row>
    <row r="111" spans="1:15" s="128" customFormat="1" x14ac:dyDescent="0.25">
      <c r="A111" s="133"/>
      <c r="B111" s="133"/>
      <c r="C111" s="127"/>
      <c r="I111" s="127"/>
      <c r="J111" s="127"/>
      <c r="K111" s="127"/>
      <c r="L111" s="127"/>
      <c r="M111" s="127"/>
      <c r="N111" s="127"/>
      <c r="O111" s="127"/>
    </row>
    <row r="112" spans="1:15" s="128" customFormat="1" x14ac:dyDescent="0.25">
      <c r="A112" s="133"/>
      <c r="B112" s="133"/>
      <c r="C112" s="127"/>
      <c r="I112" s="127"/>
      <c r="J112" s="127"/>
      <c r="K112" s="127"/>
      <c r="L112" s="127"/>
      <c r="M112" s="127"/>
      <c r="N112" s="127"/>
      <c r="O112" s="127"/>
    </row>
    <row r="113" spans="1:15" s="128" customFormat="1" x14ac:dyDescent="0.25">
      <c r="A113" s="133"/>
      <c r="B113" s="133"/>
      <c r="C113" s="127"/>
      <c r="I113" s="127"/>
      <c r="J113" s="127"/>
      <c r="K113" s="127"/>
      <c r="L113" s="127"/>
      <c r="M113" s="127"/>
      <c r="N113" s="127"/>
      <c r="O113" s="127"/>
    </row>
    <row r="114" spans="1:15" s="128" customFormat="1" x14ac:dyDescent="0.25">
      <c r="A114" s="133"/>
      <c r="B114" s="133"/>
      <c r="C114" s="127"/>
      <c r="I114" s="127"/>
      <c r="J114" s="127"/>
      <c r="K114" s="127"/>
      <c r="L114" s="127"/>
      <c r="M114" s="127"/>
      <c r="N114" s="127"/>
      <c r="O114" s="127"/>
    </row>
    <row r="115" spans="1:15" s="128" customFormat="1" x14ac:dyDescent="0.25">
      <c r="A115" s="133"/>
      <c r="B115" s="133"/>
      <c r="C115" s="127"/>
      <c r="I115" s="127"/>
      <c r="J115" s="127"/>
      <c r="K115" s="127"/>
      <c r="L115" s="127"/>
      <c r="M115" s="127"/>
      <c r="N115" s="127"/>
      <c r="O115" s="127"/>
    </row>
    <row r="116" spans="1:15" s="128" customFormat="1" x14ac:dyDescent="0.25">
      <c r="A116" s="133"/>
      <c r="B116" s="133"/>
      <c r="C116" s="127"/>
      <c r="I116" s="127"/>
      <c r="J116" s="127"/>
      <c r="K116" s="127"/>
      <c r="L116" s="127"/>
      <c r="M116" s="127"/>
      <c r="N116" s="127"/>
      <c r="O116" s="127"/>
    </row>
    <row r="117" spans="1:15" s="128" customFormat="1" x14ac:dyDescent="0.25">
      <c r="A117" s="133"/>
      <c r="B117" s="133"/>
      <c r="C117" s="127"/>
      <c r="I117" s="127"/>
      <c r="J117" s="127"/>
      <c r="K117" s="127"/>
      <c r="L117" s="127"/>
      <c r="M117" s="127"/>
      <c r="N117" s="127"/>
      <c r="O117" s="127"/>
    </row>
    <row r="118" spans="1:15" s="128" customFormat="1" x14ac:dyDescent="0.25">
      <c r="A118" s="133"/>
      <c r="B118" s="133"/>
      <c r="C118" s="127"/>
      <c r="I118" s="127"/>
      <c r="J118" s="127"/>
      <c r="K118" s="127"/>
      <c r="L118" s="127"/>
      <c r="M118" s="127"/>
      <c r="N118" s="127"/>
      <c r="O118" s="127"/>
    </row>
    <row r="119" spans="1:15" s="128" customFormat="1" x14ac:dyDescent="0.25">
      <c r="A119" s="133"/>
      <c r="B119" s="133"/>
      <c r="C119" s="127"/>
      <c r="I119" s="127"/>
      <c r="J119" s="127"/>
      <c r="K119" s="127"/>
      <c r="L119" s="127"/>
      <c r="M119" s="127"/>
      <c r="N119" s="127"/>
      <c r="O119" s="127"/>
    </row>
    <row r="120" spans="1:15" s="128" customFormat="1" x14ac:dyDescent="0.25">
      <c r="A120" s="133"/>
      <c r="B120" s="133"/>
      <c r="C120" s="127"/>
      <c r="I120" s="127"/>
      <c r="J120" s="127"/>
      <c r="K120" s="127"/>
      <c r="L120" s="127"/>
      <c r="M120" s="127"/>
      <c r="N120" s="127"/>
      <c r="O120" s="127"/>
    </row>
    <row r="121" spans="1:15" s="128" customFormat="1" x14ac:dyDescent="0.25">
      <c r="A121" s="133"/>
      <c r="B121" s="133"/>
      <c r="C121" s="127"/>
      <c r="I121" s="127"/>
      <c r="J121" s="127"/>
      <c r="K121" s="127"/>
      <c r="L121" s="127"/>
      <c r="M121" s="127"/>
      <c r="N121" s="127"/>
      <c r="O121" s="127"/>
    </row>
    <row r="122" spans="1:15" s="128" customFormat="1" x14ac:dyDescent="0.25">
      <c r="A122" s="133"/>
      <c r="B122" s="133"/>
      <c r="C122" s="127"/>
      <c r="I122" s="127"/>
      <c r="J122" s="127"/>
      <c r="K122" s="127"/>
      <c r="L122" s="127"/>
      <c r="M122" s="127"/>
      <c r="N122" s="127"/>
      <c r="O122" s="127"/>
    </row>
    <row r="123" spans="1:15" s="128" customFormat="1" x14ac:dyDescent="0.25">
      <c r="A123" s="133"/>
      <c r="B123" s="133"/>
      <c r="C123" s="127"/>
      <c r="I123" s="127"/>
      <c r="J123" s="127"/>
      <c r="K123" s="127"/>
      <c r="L123" s="127"/>
      <c r="M123" s="127"/>
      <c r="N123" s="127"/>
      <c r="O123" s="127"/>
    </row>
    <row r="124" spans="1:15" s="128" customFormat="1" x14ac:dyDescent="0.25">
      <c r="A124" s="133"/>
      <c r="B124" s="133"/>
      <c r="C124" s="127"/>
      <c r="I124" s="127"/>
      <c r="J124" s="127"/>
      <c r="K124" s="127"/>
      <c r="L124" s="127"/>
      <c r="M124" s="127"/>
      <c r="N124" s="127"/>
      <c r="O124" s="127"/>
    </row>
    <row r="125" spans="1:15" s="128" customFormat="1" x14ac:dyDescent="0.25">
      <c r="A125" s="133"/>
      <c r="B125" s="133"/>
      <c r="C125" s="127"/>
      <c r="I125" s="127"/>
      <c r="J125" s="127"/>
      <c r="K125" s="127"/>
      <c r="L125" s="127"/>
      <c r="M125" s="127"/>
      <c r="N125" s="127"/>
      <c r="O125" s="127"/>
    </row>
    <row r="126" spans="1:15" s="128" customFormat="1" x14ac:dyDescent="0.25">
      <c r="A126" s="133"/>
      <c r="B126" s="133"/>
      <c r="C126" s="127"/>
      <c r="I126" s="127"/>
      <c r="J126" s="127"/>
      <c r="K126" s="127"/>
      <c r="L126" s="127"/>
      <c r="M126" s="127"/>
      <c r="N126" s="127"/>
      <c r="O126" s="127"/>
    </row>
    <row r="127" spans="1:15" s="128" customFormat="1" x14ac:dyDescent="0.25">
      <c r="A127" s="133"/>
      <c r="B127" s="133"/>
      <c r="C127" s="127"/>
      <c r="I127" s="127"/>
      <c r="J127" s="127"/>
      <c r="K127" s="127"/>
      <c r="L127" s="127"/>
      <c r="M127" s="127"/>
      <c r="N127" s="127"/>
      <c r="O127" s="127"/>
    </row>
    <row r="128" spans="1:15" s="128" customFormat="1" x14ac:dyDescent="0.25">
      <c r="A128" s="133"/>
      <c r="B128" s="133"/>
      <c r="C128" s="127"/>
      <c r="I128" s="127"/>
      <c r="J128" s="127"/>
      <c r="K128" s="127"/>
      <c r="L128" s="127"/>
      <c r="M128" s="127"/>
      <c r="N128" s="127"/>
      <c r="O128" s="127"/>
    </row>
    <row r="129" spans="1:15" s="128" customFormat="1" x14ac:dyDescent="0.25">
      <c r="A129" s="133"/>
      <c r="B129" s="133"/>
      <c r="C129" s="127"/>
      <c r="I129" s="127"/>
      <c r="J129" s="127"/>
      <c r="K129" s="127"/>
      <c r="L129" s="127"/>
      <c r="M129" s="127"/>
      <c r="N129" s="127"/>
      <c r="O129" s="127"/>
    </row>
    <row r="130" spans="1:15" s="128" customFormat="1" x14ac:dyDescent="0.25">
      <c r="A130" s="133"/>
      <c r="B130" s="133"/>
      <c r="C130" s="127"/>
      <c r="I130" s="127"/>
      <c r="J130" s="127"/>
      <c r="K130" s="127"/>
      <c r="L130" s="127"/>
      <c r="M130" s="127"/>
      <c r="N130" s="127"/>
      <c r="O130" s="127"/>
    </row>
    <row r="131" spans="1:15" s="128" customFormat="1" x14ac:dyDescent="0.25">
      <c r="A131" s="133"/>
      <c r="B131" s="133"/>
      <c r="C131" s="127"/>
      <c r="I131" s="127"/>
      <c r="J131" s="127"/>
      <c r="K131" s="127"/>
      <c r="L131" s="127"/>
      <c r="M131" s="127"/>
      <c r="N131" s="127"/>
      <c r="O131" s="127"/>
    </row>
    <row r="132" spans="1:15" s="128" customFormat="1" x14ac:dyDescent="0.25">
      <c r="A132" s="133"/>
      <c r="B132" s="133"/>
      <c r="C132" s="127"/>
      <c r="I132" s="127"/>
      <c r="J132" s="127"/>
      <c r="K132" s="127"/>
      <c r="L132" s="127"/>
      <c r="M132" s="127"/>
      <c r="N132" s="127"/>
      <c r="O132" s="127"/>
    </row>
    <row r="133" spans="1:15" s="128" customFormat="1" x14ac:dyDescent="0.25">
      <c r="A133" s="133"/>
      <c r="B133" s="133"/>
      <c r="C133" s="127"/>
      <c r="I133" s="127"/>
      <c r="J133" s="127"/>
      <c r="K133" s="127"/>
      <c r="L133" s="127"/>
      <c r="M133" s="127"/>
      <c r="N133" s="127"/>
      <c r="O133" s="127"/>
    </row>
    <row r="134" spans="1:15" s="128" customFormat="1" x14ac:dyDescent="0.25">
      <c r="A134" s="133"/>
      <c r="B134" s="133"/>
      <c r="C134" s="127"/>
      <c r="I134" s="127"/>
      <c r="J134" s="127"/>
      <c r="K134" s="127"/>
      <c r="L134" s="127"/>
      <c r="M134" s="127"/>
      <c r="N134" s="127"/>
      <c r="O134" s="127"/>
    </row>
    <row r="135" spans="1:15" s="128" customFormat="1" x14ac:dyDescent="0.25">
      <c r="A135" s="133"/>
      <c r="B135" s="133"/>
      <c r="C135" s="127"/>
      <c r="I135" s="127"/>
      <c r="J135" s="127"/>
      <c r="K135" s="127"/>
      <c r="L135" s="127"/>
      <c r="M135" s="127"/>
      <c r="N135" s="127"/>
      <c r="O135" s="127"/>
    </row>
    <row r="136" spans="1:15" s="128" customFormat="1" x14ac:dyDescent="0.25">
      <c r="A136" s="133"/>
      <c r="B136" s="133"/>
      <c r="C136" s="127"/>
      <c r="I136" s="127"/>
      <c r="J136" s="127"/>
      <c r="K136" s="127"/>
      <c r="L136" s="127"/>
      <c r="M136" s="127"/>
      <c r="N136" s="127"/>
      <c r="O136" s="127"/>
    </row>
    <row r="137" spans="1:15" s="128" customFormat="1" x14ac:dyDescent="0.25">
      <c r="A137" s="133"/>
      <c r="B137" s="133"/>
      <c r="C137" s="127"/>
      <c r="I137" s="127"/>
      <c r="J137" s="127"/>
      <c r="K137" s="127"/>
      <c r="L137" s="127"/>
      <c r="M137" s="127"/>
      <c r="N137" s="127"/>
      <c r="O137" s="127"/>
    </row>
    <row r="138" spans="1:15" s="128" customFormat="1" x14ac:dyDescent="0.25">
      <c r="A138" s="133"/>
      <c r="B138" s="133"/>
      <c r="C138" s="127"/>
      <c r="I138" s="127"/>
      <c r="J138" s="127"/>
      <c r="K138" s="127"/>
      <c r="L138" s="127"/>
      <c r="M138" s="127"/>
      <c r="N138" s="127"/>
      <c r="O138" s="127"/>
    </row>
    <row r="139" spans="1:15" s="128" customFormat="1" x14ac:dyDescent="0.25">
      <c r="A139" s="133"/>
      <c r="B139" s="133"/>
      <c r="C139" s="127"/>
      <c r="I139" s="127"/>
      <c r="J139" s="127"/>
      <c r="K139" s="127"/>
      <c r="L139" s="127"/>
      <c r="M139" s="127"/>
      <c r="N139" s="127"/>
      <c r="O139" s="127"/>
    </row>
    <row r="140" spans="1:15" s="128" customFormat="1" x14ac:dyDescent="0.25">
      <c r="A140" s="133"/>
      <c r="B140" s="133"/>
      <c r="C140" s="127"/>
      <c r="I140" s="127"/>
      <c r="J140" s="127"/>
      <c r="K140" s="127"/>
      <c r="L140" s="127"/>
      <c r="M140" s="127"/>
      <c r="N140" s="127"/>
      <c r="O140" s="127"/>
    </row>
    <row r="141" spans="1:15" s="128" customFormat="1" x14ac:dyDescent="0.25">
      <c r="A141" s="133"/>
      <c r="B141" s="133"/>
      <c r="C141" s="127"/>
      <c r="I141" s="127"/>
      <c r="J141" s="127"/>
      <c r="K141" s="127"/>
      <c r="L141" s="127"/>
      <c r="M141" s="127"/>
      <c r="N141" s="127"/>
      <c r="O141" s="127"/>
    </row>
    <row r="142" spans="1:15" s="128" customFormat="1" x14ac:dyDescent="0.25">
      <c r="A142" s="133"/>
      <c r="B142" s="133"/>
      <c r="C142" s="127"/>
      <c r="I142" s="127"/>
      <c r="J142" s="127"/>
      <c r="K142" s="127"/>
      <c r="L142" s="127"/>
      <c r="M142" s="127"/>
      <c r="N142" s="127"/>
      <c r="O142" s="127"/>
    </row>
    <row r="143" spans="1:15" s="128" customFormat="1" x14ac:dyDescent="0.25">
      <c r="A143" s="133"/>
      <c r="B143" s="133"/>
      <c r="C143" s="127"/>
      <c r="I143" s="127"/>
      <c r="J143" s="127"/>
      <c r="K143" s="127"/>
      <c r="L143" s="127"/>
      <c r="M143" s="127"/>
      <c r="N143" s="127"/>
      <c r="O143" s="127"/>
    </row>
    <row r="144" spans="1:15" s="128" customFormat="1" x14ac:dyDescent="0.25">
      <c r="A144" s="133"/>
      <c r="B144" s="133"/>
      <c r="C144" s="127"/>
      <c r="I144" s="127"/>
      <c r="J144" s="127"/>
      <c r="K144" s="127"/>
      <c r="L144" s="127"/>
      <c r="M144" s="127"/>
      <c r="N144" s="127"/>
      <c r="O144" s="127"/>
    </row>
    <row r="145" spans="1:15" s="128" customFormat="1" x14ac:dyDescent="0.25">
      <c r="A145" s="133"/>
      <c r="B145" s="133"/>
      <c r="C145" s="127"/>
      <c r="I145" s="127"/>
      <c r="J145" s="127"/>
      <c r="K145" s="127"/>
      <c r="L145" s="127"/>
      <c r="M145" s="127"/>
      <c r="N145" s="127"/>
      <c r="O145" s="127"/>
    </row>
    <row r="146" spans="1:15" s="128" customFormat="1" x14ac:dyDescent="0.25">
      <c r="A146" s="133"/>
      <c r="B146" s="133"/>
      <c r="C146" s="127"/>
      <c r="I146" s="127"/>
      <c r="J146" s="127"/>
      <c r="K146" s="127"/>
      <c r="L146" s="127"/>
      <c r="M146" s="127"/>
      <c r="N146" s="127"/>
      <c r="O146" s="127"/>
    </row>
    <row r="147" spans="1:15" s="128" customFormat="1" x14ac:dyDescent="0.25">
      <c r="A147" s="133"/>
      <c r="B147" s="133"/>
      <c r="C147" s="127"/>
      <c r="I147" s="127"/>
      <c r="J147" s="127"/>
      <c r="K147" s="127"/>
      <c r="L147" s="127"/>
      <c r="M147" s="127"/>
      <c r="N147" s="127"/>
      <c r="O147" s="127"/>
    </row>
    <row r="148" spans="1:15" s="128" customFormat="1" x14ac:dyDescent="0.25">
      <c r="A148" s="133"/>
      <c r="B148" s="133"/>
      <c r="C148" s="127"/>
      <c r="I148" s="127"/>
      <c r="J148" s="127"/>
      <c r="K148" s="127"/>
      <c r="L148" s="127"/>
      <c r="M148" s="127"/>
      <c r="N148" s="127"/>
      <c r="O148" s="127"/>
    </row>
    <row r="149" spans="1:15" s="128" customFormat="1" x14ac:dyDescent="0.25">
      <c r="A149" s="133"/>
      <c r="B149" s="133"/>
      <c r="C149" s="127"/>
      <c r="I149" s="127"/>
      <c r="J149" s="127"/>
      <c r="K149" s="127"/>
      <c r="L149" s="127"/>
      <c r="M149" s="127"/>
      <c r="N149" s="127"/>
      <c r="O149" s="127"/>
    </row>
    <row r="150" spans="1:15" s="128" customFormat="1" x14ac:dyDescent="0.25">
      <c r="A150" s="133"/>
      <c r="B150" s="133"/>
      <c r="C150" s="127"/>
      <c r="I150" s="127"/>
      <c r="J150" s="127"/>
      <c r="K150" s="127"/>
      <c r="L150" s="127"/>
      <c r="M150" s="127"/>
      <c r="N150" s="127"/>
      <c r="O150" s="127"/>
    </row>
    <row r="151" spans="1:15" s="128" customFormat="1" x14ac:dyDescent="0.25">
      <c r="A151" s="133"/>
      <c r="B151" s="133"/>
      <c r="C151" s="127"/>
      <c r="I151" s="127"/>
      <c r="J151" s="127"/>
      <c r="K151" s="127"/>
      <c r="L151" s="127"/>
      <c r="M151" s="127"/>
      <c r="N151" s="127"/>
      <c r="O151" s="127"/>
    </row>
    <row r="152" spans="1:15" s="128" customFormat="1" x14ac:dyDescent="0.25">
      <c r="A152" s="133"/>
      <c r="B152" s="133"/>
      <c r="C152" s="127"/>
      <c r="I152" s="127"/>
      <c r="J152" s="127"/>
      <c r="K152" s="127"/>
      <c r="L152" s="127"/>
      <c r="M152" s="127"/>
      <c r="N152" s="127"/>
      <c r="O152" s="127"/>
    </row>
    <row r="153" spans="1:15" s="128" customFormat="1" x14ac:dyDescent="0.25">
      <c r="A153" s="133"/>
      <c r="B153" s="133"/>
      <c r="C153" s="127"/>
      <c r="I153" s="127"/>
      <c r="J153" s="127"/>
      <c r="K153" s="127"/>
      <c r="L153" s="127"/>
      <c r="M153" s="127"/>
      <c r="N153" s="127"/>
      <c r="O153" s="127"/>
    </row>
    <row r="154" spans="1:15" s="128" customFormat="1" x14ac:dyDescent="0.25">
      <c r="A154" s="133"/>
      <c r="B154" s="133"/>
      <c r="C154" s="127"/>
      <c r="I154" s="127"/>
      <c r="J154" s="127"/>
      <c r="K154" s="127"/>
      <c r="L154" s="127"/>
      <c r="M154" s="127"/>
      <c r="N154" s="127"/>
      <c r="O154" s="127"/>
    </row>
    <row r="155" spans="1:15" s="128" customFormat="1" x14ac:dyDescent="0.25">
      <c r="A155" s="133"/>
      <c r="B155" s="133"/>
      <c r="C155" s="127"/>
      <c r="I155" s="127"/>
      <c r="J155" s="127"/>
      <c r="K155" s="127"/>
      <c r="L155" s="127"/>
      <c r="M155" s="127"/>
      <c r="N155" s="127"/>
      <c r="O155" s="127"/>
    </row>
    <row r="156" spans="1:15" s="128" customFormat="1" x14ac:dyDescent="0.25">
      <c r="A156" s="133"/>
      <c r="B156" s="133"/>
      <c r="C156" s="127"/>
      <c r="I156" s="127"/>
      <c r="J156" s="127"/>
      <c r="K156" s="127"/>
      <c r="L156" s="127"/>
      <c r="M156" s="127"/>
      <c r="N156" s="127"/>
      <c r="O156" s="127"/>
    </row>
    <row r="157" spans="1:15" s="128" customFormat="1" x14ac:dyDescent="0.25">
      <c r="A157" s="133"/>
      <c r="B157" s="133"/>
      <c r="C157" s="127"/>
      <c r="I157" s="127"/>
      <c r="J157" s="127"/>
      <c r="K157" s="127"/>
      <c r="L157" s="127"/>
      <c r="M157" s="127"/>
      <c r="N157" s="127"/>
      <c r="O157" s="127"/>
    </row>
    <row r="158" spans="1:15" s="128" customFormat="1" x14ac:dyDescent="0.25">
      <c r="A158" s="133"/>
      <c r="B158" s="133"/>
      <c r="C158" s="127"/>
      <c r="I158" s="127"/>
      <c r="J158" s="127"/>
      <c r="K158" s="127"/>
      <c r="L158" s="127"/>
      <c r="M158" s="127"/>
      <c r="N158" s="127"/>
      <c r="O158" s="127"/>
    </row>
    <row r="159" spans="1:15" s="128" customFormat="1" x14ac:dyDescent="0.25">
      <c r="A159" s="133"/>
      <c r="B159" s="133"/>
      <c r="C159" s="127"/>
      <c r="I159" s="127"/>
      <c r="J159" s="127"/>
      <c r="K159" s="127"/>
      <c r="L159" s="127"/>
      <c r="M159" s="127"/>
      <c r="N159" s="127"/>
      <c r="O159" s="127"/>
    </row>
    <row r="160" spans="1:15" s="128" customFormat="1" x14ac:dyDescent="0.25">
      <c r="A160" s="133"/>
      <c r="B160" s="133"/>
      <c r="C160" s="127"/>
      <c r="I160" s="127"/>
      <c r="J160" s="127"/>
      <c r="K160" s="127"/>
      <c r="L160" s="127"/>
      <c r="M160" s="127"/>
      <c r="N160" s="127"/>
      <c r="O160" s="127"/>
    </row>
    <row r="161" spans="1:15" s="128" customFormat="1" x14ac:dyDescent="0.25">
      <c r="A161" s="133"/>
      <c r="B161" s="133"/>
      <c r="C161" s="127"/>
      <c r="I161" s="127"/>
      <c r="J161" s="127"/>
      <c r="K161" s="127"/>
      <c r="L161" s="127"/>
      <c r="M161" s="127"/>
      <c r="N161" s="127"/>
      <c r="O161" s="127"/>
    </row>
    <row r="162" spans="1:15" s="128" customFormat="1" x14ac:dyDescent="0.25">
      <c r="A162" s="133"/>
      <c r="B162" s="133"/>
      <c r="C162" s="127"/>
      <c r="I162" s="127"/>
      <c r="J162" s="127"/>
      <c r="K162" s="127"/>
      <c r="L162" s="127"/>
      <c r="M162" s="127"/>
      <c r="N162" s="127"/>
      <c r="O162" s="127"/>
    </row>
    <row r="163" spans="1:15" s="128" customFormat="1" x14ac:dyDescent="0.25">
      <c r="A163" s="133"/>
      <c r="B163" s="133"/>
      <c r="C163" s="127"/>
      <c r="I163" s="127"/>
      <c r="J163" s="127"/>
      <c r="K163" s="127"/>
      <c r="L163" s="127"/>
      <c r="M163" s="127"/>
      <c r="N163" s="127"/>
      <c r="O163" s="127"/>
    </row>
    <row r="164" spans="1:15" s="128" customFormat="1" x14ac:dyDescent="0.25">
      <c r="A164" s="133"/>
      <c r="B164" s="133"/>
      <c r="C164" s="127"/>
      <c r="I164" s="127"/>
      <c r="J164" s="127"/>
      <c r="K164" s="127"/>
      <c r="L164" s="127"/>
      <c r="M164" s="127"/>
      <c r="N164" s="127"/>
      <c r="O164" s="127"/>
    </row>
    <row r="165" spans="1:15" s="128" customFormat="1" x14ac:dyDescent="0.25">
      <c r="A165" s="133"/>
      <c r="B165" s="133"/>
      <c r="C165" s="127"/>
      <c r="I165" s="127"/>
      <c r="J165" s="127"/>
      <c r="K165" s="127"/>
      <c r="L165" s="127"/>
      <c r="M165" s="127"/>
      <c r="N165" s="127"/>
      <c r="O165" s="127"/>
    </row>
    <row r="166" spans="1:15" s="128" customFormat="1" x14ac:dyDescent="0.25">
      <c r="A166" s="133"/>
      <c r="B166" s="133"/>
      <c r="C166" s="127"/>
      <c r="I166" s="127"/>
      <c r="J166" s="127"/>
      <c r="K166" s="127"/>
      <c r="L166" s="127"/>
      <c r="M166" s="127"/>
      <c r="N166" s="127"/>
      <c r="O166" s="127"/>
    </row>
    <row r="167" spans="1:15" s="128" customFormat="1" x14ac:dyDescent="0.25">
      <c r="A167" s="133"/>
      <c r="B167" s="133"/>
      <c r="C167" s="127"/>
      <c r="I167" s="127"/>
      <c r="J167" s="127"/>
      <c r="K167" s="127"/>
      <c r="L167" s="127"/>
      <c r="M167" s="127"/>
      <c r="N167" s="127"/>
      <c r="O167" s="127"/>
    </row>
    <row r="168" spans="1:15" s="128" customFormat="1" x14ac:dyDescent="0.25">
      <c r="A168" s="133"/>
      <c r="B168" s="133"/>
      <c r="C168" s="127"/>
      <c r="I168" s="127"/>
      <c r="J168" s="127"/>
      <c r="K168" s="127"/>
      <c r="L168" s="127"/>
      <c r="M168" s="127"/>
      <c r="N168" s="127"/>
      <c r="O168" s="127"/>
    </row>
    <row r="169" spans="1:15" s="128" customFormat="1" x14ac:dyDescent="0.25">
      <c r="A169" s="133"/>
      <c r="B169" s="133"/>
      <c r="C169" s="127"/>
      <c r="I169" s="127"/>
      <c r="J169" s="127"/>
      <c r="K169" s="127"/>
      <c r="L169" s="127"/>
      <c r="M169" s="127"/>
      <c r="N169" s="127"/>
      <c r="O169" s="127"/>
    </row>
    <row r="170" spans="1:15" s="128" customFormat="1" x14ac:dyDescent="0.25">
      <c r="A170" s="133"/>
      <c r="B170" s="133"/>
      <c r="C170" s="127"/>
      <c r="I170" s="127"/>
      <c r="J170" s="127"/>
      <c r="K170" s="127"/>
      <c r="L170" s="127"/>
      <c r="M170" s="127"/>
      <c r="N170" s="127"/>
      <c r="O170" s="127"/>
    </row>
    <row r="171" spans="1:15" s="128" customFormat="1" x14ac:dyDescent="0.25">
      <c r="A171" s="133"/>
      <c r="B171" s="133"/>
      <c r="C171" s="127"/>
      <c r="I171" s="127"/>
      <c r="J171" s="127"/>
      <c r="K171" s="127"/>
      <c r="L171" s="127"/>
      <c r="M171" s="127"/>
      <c r="N171" s="127"/>
      <c r="O171" s="127"/>
    </row>
    <row r="172" spans="1:15" s="128" customFormat="1" x14ac:dyDescent="0.25">
      <c r="A172" s="133"/>
      <c r="B172" s="133"/>
      <c r="C172" s="127"/>
      <c r="I172" s="127"/>
      <c r="J172" s="127"/>
      <c r="K172" s="127"/>
      <c r="L172" s="127"/>
      <c r="M172" s="127"/>
      <c r="N172" s="127"/>
      <c r="O172" s="127"/>
    </row>
    <row r="173" spans="1:15" s="128" customFormat="1" x14ac:dyDescent="0.25">
      <c r="A173" s="133"/>
      <c r="B173" s="133"/>
      <c r="C173" s="127"/>
      <c r="I173" s="127"/>
      <c r="J173" s="127"/>
      <c r="K173" s="127"/>
      <c r="L173" s="127"/>
      <c r="M173" s="127"/>
      <c r="N173" s="127"/>
      <c r="O173" s="127"/>
    </row>
    <row r="174" spans="1:15" s="128" customFormat="1" x14ac:dyDescent="0.25">
      <c r="A174" s="133"/>
      <c r="B174" s="133"/>
      <c r="C174" s="127"/>
      <c r="I174" s="127"/>
      <c r="J174" s="127"/>
      <c r="K174" s="127"/>
      <c r="L174" s="127"/>
      <c r="M174" s="127"/>
      <c r="N174" s="127"/>
      <c r="O174" s="127"/>
    </row>
    <row r="175" spans="1:15" s="128" customFormat="1" x14ac:dyDescent="0.25">
      <c r="A175" s="133"/>
      <c r="B175" s="133"/>
      <c r="C175" s="127"/>
      <c r="I175" s="127"/>
      <c r="J175" s="127"/>
      <c r="K175" s="127"/>
      <c r="L175" s="127"/>
      <c r="M175" s="127"/>
      <c r="N175" s="127"/>
      <c r="O175" s="127"/>
    </row>
    <row r="176" spans="1:15" s="128" customFormat="1" x14ac:dyDescent="0.25">
      <c r="A176" s="133"/>
      <c r="B176" s="133"/>
      <c r="C176" s="127"/>
      <c r="I176" s="127"/>
      <c r="J176" s="127"/>
      <c r="K176" s="127"/>
      <c r="L176" s="127"/>
      <c r="M176" s="127"/>
      <c r="N176" s="127"/>
      <c r="O176" s="127"/>
    </row>
    <row r="177" spans="1:15" s="128" customFormat="1" x14ac:dyDescent="0.25">
      <c r="A177" s="133"/>
      <c r="B177" s="133"/>
      <c r="C177" s="127"/>
      <c r="I177" s="127"/>
      <c r="J177" s="127"/>
      <c r="K177" s="127"/>
      <c r="L177" s="127"/>
      <c r="M177" s="127"/>
      <c r="N177" s="127"/>
      <c r="O177" s="127"/>
    </row>
    <row r="178" spans="1:15" s="128" customFormat="1" x14ac:dyDescent="0.25">
      <c r="A178" s="133"/>
      <c r="B178" s="133"/>
      <c r="C178" s="127"/>
      <c r="I178" s="127"/>
      <c r="J178" s="127"/>
      <c r="K178" s="127"/>
      <c r="L178" s="127"/>
      <c r="M178" s="127"/>
      <c r="N178" s="127"/>
      <c r="O178" s="127"/>
    </row>
    <row r="179" spans="1:15" s="128" customFormat="1" x14ac:dyDescent="0.25">
      <c r="A179" s="133"/>
      <c r="B179" s="133"/>
      <c r="C179" s="127"/>
      <c r="I179" s="127"/>
      <c r="J179" s="127"/>
      <c r="K179" s="127"/>
      <c r="L179" s="127"/>
      <c r="M179" s="127"/>
      <c r="N179" s="127"/>
      <c r="O179" s="127"/>
    </row>
    <row r="180" spans="1:15" s="128" customFormat="1" x14ac:dyDescent="0.25">
      <c r="A180" s="133"/>
      <c r="B180" s="133"/>
      <c r="C180" s="127"/>
      <c r="I180" s="127"/>
      <c r="J180" s="127"/>
      <c r="K180" s="127"/>
      <c r="L180" s="127"/>
      <c r="M180" s="127"/>
      <c r="N180" s="127"/>
      <c r="O180" s="127"/>
    </row>
    <row r="181" spans="1:15" s="128" customFormat="1" x14ac:dyDescent="0.25">
      <c r="A181" s="133"/>
      <c r="B181" s="133"/>
      <c r="C181" s="127"/>
      <c r="I181" s="127"/>
      <c r="J181" s="127"/>
      <c r="K181" s="127"/>
      <c r="L181" s="127"/>
      <c r="M181" s="127"/>
      <c r="N181" s="127"/>
      <c r="O181" s="127"/>
    </row>
    <row r="182" spans="1:15" s="128" customFormat="1" x14ac:dyDescent="0.25">
      <c r="A182" s="133"/>
      <c r="B182" s="133"/>
      <c r="C182" s="127"/>
      <c r="I182" s="127"/>
      <c r="J182" s="127"/>
      <c r="K182" s="127"/>
      <c r="L182" s="127"/>
      <c r="M182" s="127"/>
      <c r="N182" s="127"/>
      <c r="O182" s="127"/>
    </row>
    <row r="183" spans="1:15" s="128" customFormat="1" x14ac:dyDescent="0.25">
      <c r="A183" s="133"/>
      <c r="B183" s="133"/>
      <c r="C183" s="127"/>
      <c r="I183" s="127"/>
      <c r="J183" s="127"/>
      <c r="K183" s="127"/>
      <c r="L183" s="127"/>
      <c r="M183" s="127"/>
      <c r="N183" s="127"/>
      <c r="O183" s="127"/>
    </row>
    <row r="184" spans="1:15" s="128" customFormat="1" x14ac:dyDescent="0.25">
      <c r="A184" s="133"/>
      <c r="B184" s="133"/>
      <c r="C184" s="127"/>
      <c r="I184" s="127"/>
      <c r="J184" s="127"/>
      <c r="K184" s="127"/>
      <c r="L184" s="127"/>
      <c r="M184" s="127"/>
      <c r="N184" s="127"/>
      <c r="O184" s="127"/>
    </row>
    <row r="185" spans="1:15" s="128" customFormat="1" x14ac:dyDescent="0.25">
      <c r="A185" s="133"/>
      <c r="B185" s="133"/>
      <c r="C185" s="127"/>
      <c r="I185" s="127"/>
      <c r="J185" s="127"/>
      <c r="K185" s="127"/>
      <c r="L185" s="127"/>
      <c r="M185" s="127"/>
      <c r="N185" s="127"/>
      <c r="O185" s="127"/>
    </row>
    <row r="186" spans="1:15" s="128" customFormat="1" x14ac:dyDescent="0.25">
      <c r="A186" s="133"/>
      <c r="B186" s="133"/>
      <c r="C186" s="127"/>
      <c r="I186" s="127"/>
      <c r="J186" s="127"/>
      <c r="K186" s="127"/>
      <c r="L186" s="127"/>
      <c r="M186" s="127"/>
      <c r="N186" s="127"/>
      <c r="O186" s="127"/>
    </row>
    <row r="187" spans="1:15" s="128" customFormat="1" x14ac:dyDescent="0.25">
      <c r="A187" s="133"/>
      <c r="B187" s="133"/>
      <c r="C187" s="127"/>
      <c r="I187" s="127"/>
      <c r="J187" s="127"/>
      <c r="K187" s="127"/>
      <c r="L187" s="127"/>
      <c r="M187" s="127"/>
      <c r="N187" s="127"/>
      <c r="O187" s="127"/>
    </row>
    <row r="188" spans="1:15" s="128" customFormat="1" x14ac:dyDescent="0.25">
      <c r="A188" s="133"/>
      <c r="B188" s="133"/>
      <c r="C188" s="127"/>
      <c r="I188" s="127"/>
      <c r="J188" s="127"/>
      <c r="K188" s="127"/>
      <c r="L188" s="127"/>
      <c r="M188" s="127"/>
      <c r="N188" s="127"/>
      <c r="O188" s="127"/>
    </row>
    <row r="189" spans="1:15" s="128" customFormat="1" x14ac:dyDescent="0.25">
      <c r="A189" s="133"/>
      <c r="B189" s="133"/>
      <c r="C189" s="127"/>
      <c r="I189" s="127"/>
      <c r="J189" s="127"/>
      <c r="K189" s="127"/>
      <c r="L189" s="127"/>
      <c r="M189" s="127"/>
      <c r="N189" s="127"/>
      <c r="O189" s="127"/>
    </row>
    <row r="190" spans="1:15" s="128" customFormat="1" x14ac:dyDescent="0.25">
      <c r="A190" s="127"/>
      <c r="B190" s="127"/>
      <c r="C190" s="127"/>
      <c r="I190" s="127"/>
      <c r="J190" s="127"/>
      <c r="K190" s="127"/>
      <c r="L190" s="127"/>
      <c r="M190" s="127"/>
      <c r="N190" s="127"/>
      <c r="O190" s="127"/>
    </row>
    <row r="191" spans="1:15" s="128" customFormat="1" x14ac:dyDescent="0.25">
      <c r="A191" s="127"/>
      <c r="B191" s="127"/>
      <c r="C191" s="127"/>
      <c r="I191" s="127"/>
      <c r="J191" s="127"/>
      <c r="K191" s="127"/>
      <c r="L191" s="127"/>
      <c r="M191" s="127"/>
      <c r="N191" s="127"/>
      <c r="O191" s="127"/>
    </row>
    <row r="192" spans="1:15" s="128" customFormat="1" x14ac:dyDescent="0.25">
      <c r="A192" s="127"/>
      <c r="B192" s="127"/>
      <c r="C192" s="127"/>
      <c r="I192" s="127"/>
      <c r="J192" s="127"/>
      <c r="K192" s="127"/>
      <c r="L192" s="127"/>
      <c r="M192" s="127"/>
      <c r="N192" s="127"/>
      <c r="O192" s="127"/>
    </row>
    <row r="193" spans="1:15" s="128" customFormat="1" x14ac:dyDescent="0.25">
      <c r="A193" s="127"/>
      <c r="B193" s="127"/>
      <c r="C193" s="127"/>
      <c r="I193" s="127"/>
      <c r="J193" s="127"/>
      <c r="K193" s="127"/>
      <c r="L193" s="127"/>
      <c r="M193" s="127"/>
      <c r="N193" s="127"/>
      <c r="O193" s="127"/>
    </row>
    <row r="194" spans="1:15" s="128" customFormat="1" x14ac:dyDescent="0.25">
      <c r="A194" s="127"/>
      <c r="B194" s="127"/>
      <c r="C194" s="127"/>
      <c r="I194" s="127"/>
      <c r="J194" s="127"/>
      <c r="K194" s="127"/>
      <c r="L194" s="127"/>
      <c r="M194" s="127"/>
      <c r="N194" s="127"/>
      <c r="O194" s="127"/>
    </row>
    <row r="195" spans="1:15" s="128" customFormat="1" x14ac:dyDescent="0.25">
      <c r="A195" s="127"/>
      <c r="B195" s="127"/>
      <c r="C195" s="127"/>
      <c r="I195" s="127"/>
      <c r="J195" s="127"/>
      <c r="K195" s="127"/>
      <c r="L195" s="127"/>
      <c r="M195" s="127"/>
      <c r="N195" s="127"/>
      <c r="O195" s="127"/>
    </row>
    <row r="196" spans="1:15" s="128" customFormat="1" x14ac:dyDescent="0.25">
      <c r="A196" s="127"/>
      <c r="B196" s="127"/>
      <c r="C196" s="127"/>
      <c r="I196" s="127"/>
      <c r="J196" s="127"/>
      <c r="K196" s="127"/>
      <c r="L196" s="127"/>
      <c r="M196" s="127"/>
      <c r="N196" s="127"/>
      <c r="O196" s="127"/>
    </row>
    <row r="197" spans="1:15" s="128" customFormat="1" x14ac:dyDescent="0.25">
      <c r="A197" s="127"/>
      <c r="B197" s="127"/>
      <c r="C197" s="127"/>
      <c r="I197" s="127"/>
      <c r="J197" s="127"/>
      <c r="K197" s="127"/>
      <c r="L197" s="127"/>
      <c r="M197" s="127"/>
      <c r="N197" s="127"/>
      <c r="O197" s="127"/>
    </row>
    <row r="198" spans="1:15" s="128" customFormat="1" x14ac:dyDescent="0.25">
      <c r="A198" s="127"/>
      <c r="B198" s="127"/>
      <c r="C198" s="127"/>
      <c r="I198" s="127"/>
      <c r="J198" s="127"/>
      <c r="K198" s="127"/>
      <c r="L198" s="127"/>
      <c r="M198" s="127"/>
      <c r="N198" s="127"/>
      <c r="O198" s="127"/>
    </row>
    <row r="199" spans="1:15" s="128" customFormat="1" x14ac:dyDescent="0.25">
      <c r="A199" s="127"/>
      <c r="B199" s="127"/>
      <c r="C199" s="127"/>
      <c r="I199" s="127"/>
      <c r="J199" s="127"/>
      <c r="K199" s="127"/>
      <c r="L199" s="127"/>
      <c r="M199" s="127"/>
      <c r="N199" s="127"/>
      <c r="O199" s="127"/>
    </row>
    <row r="200" spans="1:15" s="128" customFormat="1" x14ac:dyDescent="0.25">
      <c r="A200" s="127"/>
      <c r="B200" s="127"/>
      <c r="C200" s="127"/>
      <c r="I200" s="127"/>
      <c r="J200" s="127"/>
      <c r="K200" s="127"/>
      <c r="L200" s="127"/>
      <c r="M200" s="127"/>
      <c r="N200" s="127"/>
      <c r="O200" s="127"/>
    </row>
    <row r="201" spans="1:15" s="128" customFormat="1" x14ac:dyDescent="0.25">
      <c r="A201" s="127"/>
      <c r="B201" s="127"/>
      <c r="C201" s="127"/>
      <c r="I201" s="127"/>
      <c r="J201" s="127"/>
      <c r="K201" s="127"/>
      <c r="L201" s="127"/>
      <c r="M201" s="127"/>
      <c r="N201" s="127"/>
      <c r="O201" s="127"/>
    </row>
    <row r="202" spans="1:15" s="128" customFormat="1" x14ac:dyDescent="0.25">
      <c r="A202" s="127"/>
      <c r="B202" s="127"/>
      <c r="C202" s="127"/>
      <c r="I202" s="127"/>
      <c r="J202" s="127"/>
      <c r="K202" s="127"/>
      <c r="L202" s="127"/>
      <c r="M202" s="127"/>
      <c r="N202" s="127"/>
      <c r="O202" s="127"/>
    </row>
    <row r="203" spans="1:15" s="128" customFormat="1" x14ac:dyDescent="0.25">
      <c r="A203" s="127"/>
      <c r="B203" s="127"/>
      <c r="C203" s="127"/>
      <c r="I203" s="127"/>
      <c r="J203" s="127"/>
      <c r="K203" s="127"/>
      <c r="L203" s="127"/>
      <c r="M203" s="127"/>
      <c r="N203" s="127"/>
      <c r="O203" s="127"/>
    </row>
    <row r="204" spans="1:15" s="128" customFormat="1" x14ac:dyDescent="0.25">
      <c r="A204" s="127"/>
      <c r="B204" s="127"/>
      <c r="C204" s="127"/>
      <c r="I204" s="127"/>
      <c r="J204" s="127"/>
      <c r="K204" s="127"/>
      <c r="L204" s="127"/>
      <c r="M204" s="127"/>
      <c r="N204" s="127"/>
      <c r="O204" s="127"/>
    </row>
    <row r="205" spans="1:15" s="128" customFormat="1" x14ac:dyDescent="0.25">
      <c r="A205" s="127"/>
      <c r="B205" s="127"/>
      <c r="C205" s="127"/>
      <c r="I205" s="127"/>
      <c r="J205" s="127"/>
      <c r="K205" s="127"/>
      <c r="L205" s="127"/>
      <c r="M205" s="127"/>
      <c r="N205" s="127"/>
      <c r="O205" s="127"/>
    </row>
    <row r="206" spans="1:15" s="128" customFormat="1" x14ac:dyDescent="0.25">
      <c r="A206" s="127"/>
      <c r="B206" s="127"/>
      <c r="C206" s="127"/>
      <c r="I206" s="127"/>
      <c r="J206" s="127"/>
      <c r="K206" s="127"/>
      <c r="L206" s="127"/>
      <c r="M206" s="127"/>
      <c r="N206" s="127"/>
      <c r="O206" s="127"/>
    </row>
    <row r="207" spans="1:15" s="128" customFormat="1" x14ac:dyDescent="0.25">
      <c r="A207" s="127"/>
      <c r="B207" s="127"/>
      <c r="C207" s="127"/>
      <c r="I207" s="127"/>
      <c r="J207" s="127"/>
      <c r="K207" s="127"/>
      <c r="L207" s="127"/>
      <c r="M207" s="127"/>
      <c r="N207" s="127"/>
      <c r="O207" s="127"/>
    </row>
    <row r="208" spans="1:15" s="128" customFormat="1" x14ac:dyDescent="0.25">
      <c r="A208" s="127"/>
      <c r="B208" s="127"/>
      <c r="C208" s="127"/>
      <c r="I208" s="127"/>
      <c r="J208" s="127"/>
      <c r="K208" s="127"/>
      <c r="L208" s="127"/>
      <c r="M208" s="127"/>
      <c r="N208" s="127"/>
      <c r="O208" s="127"/>
    </row>
    <row r="209" spans="1:15" s="128" customFormat="1" x14ac:dyDescent="0.25">
      <c r="A209" s="127"/>
      <c r="B209" s="127"/>
      <c r="C209" s="127"/>
      <c r="I209" s="127"/>
      <c r="J209" s="127"/>
      <c r="K209" s="127"/>
      <c r="L209" s="127"/>
      <c r="M209" s="127"/>
      <c r="N209" s="127"/>
      <c r="O209" s="127"/>
    </row>
    <row r="210" spans="1:15" s="128" customFormat="1" x14ac:dyDescent="0.25">
      <c r="A210" s="127"/>
      <c r="B210" s="127"/>
      <c r="C210" s="127"/>
      <c r="I210" s="127"/>
      <c r="J210" s="127"/>
      <c r="K210" s="127"/>
      <c r="L210" s="127"/>
      <c r="M210" s="127"/>
      <c r="N210" s="127"/>
      <c r="O210" s="127"/>
    </row>
    <row r="211" spans="1:15" s="128" customFormat="1" x14ac:dyDescent="0.25">
      <c r="A211" s="127"/>
      <c r="B211" s="127"/>
      <c r="C211" s="127"/>
      <c r="I211" s="127"/>
      <c r="J211" s="127"/>
      <c r="K211" s="127"/>
      <c r="L211" s="127"/>
      <c r="M211" s="127"/>
      <c r="N211" s="127"/>
      <c r="O211" s="127"/>
    </row>
    <row r="212" spans="1:15" s="128" customFormat="1" x14ac:dyDescent="0.25">
      <c r="A212" s="127"/>
      <c r="B212" s="127"/>
      <c r="C212" s="127"/>
      <c r="I212" s="127"/>
      <c r="J212" s="127"/>
      <c r="K212" s="127"/>
      <c r="L212" s="127"/>
      <c r="M212" s="127"/>
      <c r="N212" s="127"/>
      <c r="O212" s="127"/>
    </row>
    <row r="213" spans="1:15" s="128" customFormat="1" x14ac:dyDescent="0.25">
      <c r="A213" s="127"/>
      <c r="B213" s="127"/>
      <c r="C213" s="127"/>
      <c r="I213" s="127"/>
      <c r="J213" s="127"/>
      <c r="K213" s="127"/>
      <c r="L213" s="127"/>
      <c r="M213" s="127"/>
      <c r="N213" s="127"/>
      <c r="O213" s="127"/>
    </row>
    <row r="214" spans="1:15" s="128" customFormat="1" x14ac:dyDescent="0.25">
      <c r="A214" s="127"/>
      <c r="B214" s="127"/>
      <c r="C214" s="127"/>
      <c r="I214" s="127"/>
      <c r="J214" s="127"/>
      <c r="K214" s="127"/>
      <c r="L214" s="127"/>
      <c r="M214" s="127"/>
      <c r="N214" s="127"/>
      <c r="O214" s="127"/>
    </row>
    <row r="215" spans="1:15" customFormat="1" x14ac:dyDescent="0.25">
      <c r="D215" s="120"/>
      <c r="E215" s="120"/>
      <c r="F215" s="120"/>
      <c r="G215" s="120"/>
      <c r="H215" s="120"/>
    </row>
    <row r="216" spans="1:15" customFormat="1" hidden="1" x14ac:dyDescent="0.25">
      <c r="A216" s="119" t="s">
        <v>252</v>
      </c>
      <c r="B216" s="119" t="s">
        <v>251</v>
      </c>
      <c r="C216" s="119" t="s">
        <v>136</v>
      </c>
      <c r="D216" s="119" t="s">
        <v>137</v>
      </c>
      <c r="E216" s="120"/>
      <c r="F216" s="120"/>
      <c r="G216" s="120"/>
      <c r="H216" s="120"/>
      <c r="I216" s="120"/>
    </row>
    <row r="217" spans="1:15" customFormat="1" hidden="1" x14ac:dyDescent="0.25">
      <c r="A217" s="119" t="s">
        <v>138</v>
      </c>
      <c r="B217" s="119" t="s">
        <v>250</v>
      </c>
      <c r="C217" s="119" t="s">
        <v>139</v>
      </c>
      <c r="D217" s="119" t="s">
        <v>140</v>
      </c>
      <c r="E217" s="120"/>
      <c r="F217" s="120"/>
      <c r="G217" s="120"/>
      <c r="H217" s="120"/>
      <c r="I217" s="120"/>
    </row>
    <row r="218" spans="1:15" customFormat="1" hidden="1" x14ac:dyDescent="0.25">
      <c r="A218" s="119" t="s">
        <v>141</v>
      </c>
      <c r="B218" s="119" t="s">
        <v>249</v>
      </c>
      <c r="C218" s="119" t="s">
        <v>142</v>
      </c>
      <c r="D218" s="119" t="s">
        <v>143</v>
      </c>
      <c r="E218" s="120"/>
      <c r="F218" s="120"/>
      <c r="G218" s="120"/>
      <c r="H218" s="120"/>
      <c r="I218" s="120"/>
    </row>
    <row r="219" spans="1:15" customFormat="1" hidden="1" x14ac:dyDescent="0.25">
      <c r="A219" s="119" t="s">
        <v>144</v>
      </c>
      <c r="B219" s="119"/>
      <c r="C219" s="119" t="s">
        <v>10</v>
      </c>
      <c r="D219" s="119" t="s">
        <v>145</v>
      </c>
      <c r="E219" s="120"/>
      <c r="F219" s="120"/>
      <c r="G219" s="120"/>
      <c r="H219" s="120"/>
      <c r="I219" s="120"/>
    </row>
    <row r="220" spans="1:15" customFormat="1" hidden="1" x14ac:dyDescent="0.25">
      <c r="A220" s="119" t="s">
        <v>146</v>
      </c>
      <c r="B220" s="119"/>
      <c r="C220" s="119" t="s">
        <v>147</v>
      </c>
      <c r="D220" s="119" t="s">
        <v>148</v>
      </c>
      <c r="E220" s="120"/>
      <c r="F220" s="120"/>
      <c r="G220" s="120"/>
      <c r="H220" s="120"/>
      <c r="I220" s="120"/>
    </row>
    <row r="221" spans="1:15" customFormat="1" hidden="1" x14ac:dyDescent="0.25">
      <c r="A221" s="119" t="s">
        <v>149</v>
      </c>
      <c r="B221" s="119"/>
      <c r="C221" s="119" t="s">
        <v>150</v>
      </c>
      <c r="D221" s="119"/>
      <c r="E221" s="120"/>
      <c r="F221" s="120"/>
      <c r="G221" s="120"/>
      <c r="H221" s="120"/>
      <c r="I221" s="120"/>
    </row>
    <row r="222" spans="1:15" customFormat="1" hidden="1" x14ac:dyDescent="0.25">
      <c r="A222" s="119"/>
      <c r="B222" s="119"/>
      <c r="C222" s="119" t="s">
        <v>151</v>
      </c>
      <c r="D222" s="119"/>
      <c r="E222" s="120"/>
      <c r="F222" s="120"/>
      <c r="G222" s="120"/>
      <c r="H222" s="120"/>
      <c r="I222" s="120"/>
    </row>
    <row r="223" spans="1:15" customFormat="1" x14ac:dyDescent="0.25">
      <c r="D223" s="120"/>
      <c r="E223" s="120"/>
      <c r="F223" s="120"/>
      <c r="G223" s="120"/>
      <c r="H223" s="120"/>
    </row>
    <row r="224" spans="1:15" s="128" customFormat="1" x14ac:dyDescent="0.25">
      <c r="A224" s="127"/>
      <c r="B224" s="127"/>
      <c r="C224" s="127"/>
      <c r="I224" s="127"/>
      <c r="J224" s="127"/>
      <c r="K224" s="127"/>
      <c r="L224" s="127"/>
      <c r="M224" s="127"/>
      <c r="N224" s="127"/>
      <c r="O224" s="127"/>
    </row>
    <row r="225" spans="1:15" s="128" customFormat="1" x14ac:dyDescent="0.25">
      <c r="A225" s="127"/>
      <c r="B225" s="127"/>
      <c r="C225" s="127"/>
      <c r="I225" s="127"/>
      <c r="J225" s="127"/>
      <c r="K225" s="127"/>
      <c r="L225" s="127"/>
      <c r="M225" s="127"/>
      <c r="N225" s="127"/>
      <c r="O225" s="127"/>
    </row>
    <row r="226" spans="1:15" s="128" customFormat="1" x14ac:dyDescent="0.25">
      <c r="A226" s="127"/>
      <c r="B226" s="127"/>
      <c r="C226" s="127"/>
      <c r="I226" s="127"/>
      <c r="J226" s="127"/>
      <c r="K226" s="127"/>
      <c r="L226" s="127"/>
      <c r="M226" s="127"/>
      <c r="N226" s="127"/>
      <c r="O226" s="127"/>
    </row>
    <row r="227" spans="1:15" s="128" customFormat="1" x14ac:dyDescent="0.25">
      <c r="A227" s="127"/>
      <c r="B227" s="127"/>
      <c r="C227" s="127"/>
      <c r="I227" s="127"/>
      <c r="J227" s="127"/>
      <c r="K227" s="127"/>
      <c r="L227" s="127"/>
      <c r="M227" s="127"/>
      <c r="N227" s="127"/>
      <c r="O227" s="127"/>
    </row>
    <row r="228" spans="1:15" s="128" customFormat="1" x14ac:dyDescent="0.25">
      <c r="A228" s="127"/>
      <c r="B228" s="127"/>
      <c r="C228" s="127"/>
      <c r="I228" s="127"/>
      <c r="J228" s="127"/>
      <c r="K228" s="127"/>
      <c r="L228" s="127"/>
      <c r="M228" s="127"/>
      <c r="N228" s="127"/>
      <c r="O228" s="127"/>
    </row>
    <row r="229" spans="1:15" s="128" customFormat="1" x14ac:dyDescent="0.25">
      <c r="A229" s="127"/>
      <c r="B229" s="127"/>
      <c r="C229" s="127"/>
      <c r="I229" s="127"/>
      <c r="J229" s="127"/>
      <c r="K229" s="127"/>
      <c r="L229" s="127"/>
      <c r="M229" s="127"/>
      <c r="N229" s="127"/>
      <c r="O229" s="127"/>
    </row>
    <row r="230" spans="1:15" s="128" customFormat="1" x14ac:dyDescent="0.25">
      <c r="A230" s="127"/>
      <c r="B230" s="127"/>
      <c r="C230" s="127"/>
      <c r="I230" s="127"/>
      <c r="J230" s="127"/>
      <c r="K230" s="127"/>
      <c r="L230" s="127"/>
      <c r="M230" s="127"/>
      <c r="N230" s="127"/>
      <c r="O230" s="127"/>
    </row>
    <row r="231" spans="1:15" s="128" customFormat="1" x14ac:dyDescent="0.25">
      <c r="A231" s="127"/>
      <c r="B231" s="127"/>
      <c r="C231" s="127"/>
      <c r="I231" s="127"/>
      <c r="J231" s="127"/>
      <c r="K231" s="127"/>
      <c r="L231" s="127"/>
      <c r="M231" s="127"/>
      <c r="N231" s="127"/>
      <c r="O231" s="127"/>
    </row>
    <row r="232" spans="1:15" s="128" customFormat="1" x14ac:dyDescent="0.25">
      <c r="A232" s="127"/>
      <c r="B232" s="127"/>
      <c r="C232" s="127"/>
      <c r="I232" s="127"/>
      <c r="J232" s="127"/>
      <c r="K232" s="127"/>
      <c r="L232" s="127"/>
      <c r="M232" s="127"/>
      <c r="N232" s="127"/>
      <c r="O232" s="127"/>
    </row>
    <row r="233" spans="1:15" s="128" customFormat="1" x14ac:dyDescent="0.25">
      <c r="A233" s="127"/>
      <c r="B233" s="127"/>
      <c r="C233" s="127"/>
      <c r="I233" s="127"/>
      <c r="J233" s="127"/>
      <c r="K233" s="127"/>
      <c r="L233" s="127"/>
      <c r="M233" s="127"/>
      <c r="N233" s="127"/>
      <c r="O233" s="127"/>
    </row>
    <row r="234" spans="1:15" s="128" customFormat="1" x14ac:dyDescent="0.25">
      <c r="A234" s="127"/>
      <c r="B234" s="127"/>
      <c r="C234" s="127"/>
      <c r="I234" s="127"/>
      <c r="J234" s="127"/>
      <c r="K234" s="127"/>
      <c r="L234" s="127"/>
      <c r="M234" s="127"/>
      <c r="N234" s="127"/>
      <c r="O234" s="127"/>
    </row>
    <row r="235" spans="1:15" s="128" customFormat="1" x14ac:dyDescent="0.25">
      <c r="A235" s="127"/>
      <c r="B235" s="127"/>
      <c r="C235" s="127"/>
      <c r="I235" s="127"/>
      <c r="J235" s="127"/>
      <c r="K235" s="127"/>
      <c r="L235" s="127"/>
      <c r="M235" s="127"/>
      <c r="N235" s="127"/>
      <c r="O235" s="127"/>
    </row>
    <row r="236" spans="1:15" s="128" customFormat="1" x14ac:dyDescent="0.25">
      <c r="A236" s="127"/>
      <c r="B236" s="127"/>
      <c r="C236" s="127"/>
      <c r="I236" s="127"/>
      <c r="J236" s="127"/>
      <c r="K236" s="127"/>
      <c r="L236" s="127"/>
      <c r="M236" s="127"/>
      <c r="N236" s="127"/>
      <c r="O236" s="127"/>
    </row>
    <row r="237" spans="1:15" s="128" customFormat="1" x14ac:dyDescent="0.25">
      <c r="A237" s="127"/>
      <c r="B237" s="127"/>
      <c r="C237" s="127"/>
      <c r="I237" s="127"/>
      <c r="J237" s="127"/>
      <c r="K237" s="127"/>
      <c r="L237" s="127"/>
      <c r="M237" s="127"/>
      <c r="N237" s="127"/>
      <c r="O237" s="127"/>
    </row>
    <row r="238" spans="1:15" s="128" customFormat="1" x14ac:dyDescent="0.25">
      <c r="A238" s="127"/>
      <c r="B238" s="127"/>
      <c r="C238" s="127"/>
      <c r="I238" s="127"/>
      <c r="J238" s="127"/>
      <c r="K238" s="127"/>
      <c r="L238" s="127"/>
      <c r="M238" s="127"/>
      <c r="N238" s="127"/>
      <c r="O238" s="127"/>
    </row>
    <row r="239" spans="1:15" s="128" customFormat="1" x14ac:dyDescent="0.25">
      <c r="A239" s="127"/>
      <c r="B239" s="127"/>
      <c r="C239" s="127"/>
      <c r="I239" s="127"/>
      <c r="J239" s="127"/>
      <c r="K239" s="127"/>
      <c r="L239" s="127"/>
      <c r="M239" s="127"/>
      <c r="N239" s="127"/>
      <c r="O239" s="127"/>
    </row>
    <row r="240" spans="1:15" s="128" customFormat="1" x14ac:dyDescent="0.25">
      <c r="A240" s="127"/>
      <c r="B240" s="127"/>
      <c r="C240" s="127"/>
      <c r="I240" s="127"/>
      <c r="J240" s="127"/>
      <c r="K240" s="127"/>
      <c r="L240" s="127"/>
      <c r="M240" s="127"/>
      <c r="N240" s="127"/>
      <c r="O240" s="127"/>
    </row>
    <row r="241" spans="1:15" s="128" customFormat="1" x14ac:dyDescent="0.25">
      <c r="A241" s="127"/>
      <c r="B241" s="127"/>
      <c r="C241" s="127"/>
      <c r="I241" s="127"/>
      <c r="J241" s="127"/>
      <c r="K241" s="127"/>
      <c r="L241" s="127"/>
      <c r="M241" s="127"/>
      <c r="N241" s="127"/>
      <c r="O241" s="127"/>
    </row>
    <row r="242" spans="1:15" s="128" customFormat="1" x14ac:dyDescent="0.25">
      <c r="A242" s="127"/>
      <c r="B242" s="127"/>
      <c r="C242" s="127"/>
      <c r="I242" s="127"/>
      <c r="J242" s="127"/>
      <c r="K242" s="127"/>
      <c r="L242" s="127"/>
      <c r="M242" s="127"/>
      <c r="N242" s="127"/>
      <c r="O242" s="127"/>
    </row>
    <row r="243" spans="1:15" s="128" customFormat="1" x14ac:dyDescent="0.25">
      <c r="A243" s="127"/>
      <c r="B243" s="127"/>
      <c r="C243" s="127"/>
      <c r="I243" s="127"/>
      <c r="J243" s="127"/>
      <c r="K243" s="127"/>
      <c r="L243" s="127"/>
      <c r="M243" s="127"/>
      <c r="N243" s="127"/>
      <c r="O243" s="127"/>
    </row>
    <row r="244" spans="1:15" s="128" customFormat="1" x14ac:dyDescent="0.25">
      <c r="A244" s="127"/>
      <c r="B244" s="127"/>
      <c r="C244" s="127"/>
      <c r="I244" s="127"/>
      <c r="J244" s="127"/>
      <c r="K244" s="127"/>
      <c r="L244" s="127"/>
      <c r="M244" s="127"/>
      <c r="N244" s="127"/>
      <c r="O244" s="127"/>
    </row>
    <row r="245" spans="1:15" s="128" customFormat="1" x14ac:dyDescent="0.25">
      <c r="A245" s="127"/>
      <c r="B245" s="127"/>
      <c r="C245" s="127"/>
      <c r="I245" s="127"/>
      <c r="J245" s="127"/>
      <c r="K245" s="127"/>
      <c r="L245" s="127"/>
      <c r="M245" s="127"/>
      <c r="N245" s="127"/>
      <c r="O245" s="127"/>
    </row>
    <row r="246" spans="1:15" s="128" customFormat="1" x14ac:dyDescent="0.25">
      <c r="A246" s="127"/>
      <c r="B246" s="127"/>
      <c r="C246" s="127"/>
      <c r="I246" s="127"/>
      <c r="J246" s="127"/>
      <c r="K246" s="127"/>
      <c r="L246" s="127"/>
      <c r="M246" s="127"/>
      <c r="N246" s="127"/>
      <c r="O246" s="127"/>
    </row>
    <row r="247" spans="1:15" s="128" customFormat="1" x14ac:dyDescent="0.25">
      <c r="A247" s="127"/>
      <c r="B247" s="127"/>
      <c r="C247" s="127"/>
      <c r="I247" s="127"/>
      <c r="J247" s="127"/>
      <c r="K247" s="127"/>
      <c r="L247" s="127"/>
      <c r="M247" s="127"/>
      <c r="N247" s="127"/>
      <c r="O247" s="127"/>
    </row>
    <row r="248" spans="1:15" s="128" customFormat="1" x14ac:dyDescent="0.25">
      <c r="A248" s="127"/>
      <c r="B248" s="127"/>
      <c r="C248" s="127"/>
      <c r="I248" s="127"/>
      <c r="J248" s="127"/>
      <c r="K248" s="127"/>
      <c r="L248" s="127"/>
      <c r="M248" s="127"/>
      <c r="N248" s="127"/>
      <c r="O248" s="127"/>
    </row>
    <row r="249" spans="1:15" s="128" customFormat="1" x14ac:dyDescent="0.25">
      <c r="A249" s="127"/>
      <c r="B249" s="127"/>
      <c r="C249" s="127"/>
      <c r="I249" s="127"/>
      <c r="J249" s="127"/>
      <c r="K249" s="127"/>
      <c r="L249" s="127"/>
      <c r="M249" s="127"/>
      <c r="N249" s="127"/>
      <c r="O249" s="127"/>
    </row>
    <row r="250" spans="1:15" s="128" customFormat="1" x14ac:dyDescent="0.25">
      <c r="A250" s="127"/>
      <c r="B250" s="127"/>
      <c r="C250" s="127"/>
      <c r="I250" s="127"/>
      <c r="J250" s="127"/>
      <c r="K250" s="127"/>
      <c r="L250" s="127"/>
      <c r="M250" s="127"/>
      <c r="N250" s="127"/>
      <c r="O250" s="127"/>
    </row>
    <row r="251" spans="1:15" s="128" customFormat="1" x14ac:dyDescent="0.25">
      <c r="A251" s="127"/>
      <c r="B251" s="127"/>
      <c r="C251" s="127"/>
      <c r="I251" s="127"/>
      <c r="J251" s="127"/>
      <c r="K251" s="127"/>
      <c r="L251" s="127"/>
      <c r="M251" s="127"/>
      <c r="N251" s="127"/>
      <c r="O251" s="127"/>
    </row>
    <row r="252" spans="1:15" s="128" customFormat="1" x14ac:dyDescent="0.25">
      <c r="A252" s="127"/>
      <c r="B252" s="127"/>
      <c r="C252" s="127"/>
      <c r="I252" s="127"/>
      <c r="J252" s="127"/>
      <c r="K252" s="127"/>
      <c r="L252" s="127"/>
      <c r="M252" s="127"/>
      <c r="N252" s="127"/>
      <c r="O252" s="127"/>
    </row>
    <row r="253" spans="1:15" s="128" customFormat="1" x14ac:dyDescent="0.25">
      <c r="A253" s="127"/>
      <c r="B253" s="127"/>
      <c r="C253" s="127"/>
      <c r="I253" s="127"/>
      <c r="J253" s="127"/>
      <c r="K253" s="127"/>
      <c r="L253" s="127"/>
      <c r="M253" s="127"/>
      <c r="N253" s="127"/>
      <c r="O253" s="127"/>
    </row>
    <row r="254" spans="1:15" s="128" customFormat="1" x14ac:dyDescent="0.25">
      <c r="A254" s="127"/>
      <c r="B254" s="127"/>
      <c r="C254" s="127"/>
      <c r="I254" s="127"/>
      <c r="J254" s="127"/>
      <c r="K254" s="127"/>
      <c r="L254" s="127"/>
      <c r="M254" s="127"/>
      <c r="N254" s="127"/>
      <c r="O254" s="127"/>
    </row>
    <row r="255" spans="1:15" s="128" customFormat="1" x14ac:dyDescent="0.25">
      <c r="A255" s="127"/>
      <c r="B255" s="127"/>
      <c r="C255" s="127"/>
      <c r="I255" s="127"/>
      <c r="J255" s="127"/>
      <c r="K255" s="127"/>
      <c r="L255" s="127"/>
      <c r="M255" s="127"/>
      <c r="N255" s="127"/>
      <c r="O255" s="127"/>
    </row>
    <row r="256" spans="1:15" s="128" customFormat="1" x14ac:dyDescent="0.25">
      <c r="A256" s="127"/>
      <c r="B256" s="127"/>
      <c r="C256" s="127"/>
      <c r="I256" s="127"/>
      <c r="J256" s="127"/>
      <c r="K256" s="127"/>
      <c r="L256" s="127"/>
      <c r="M256" s="127"/>
      <c r="N256" s="127"/>
      <c r="O256" s="127"/>
    </row>
    <row r="257" spans="1:15" s="128" customFormat="1" x14ac:dyDescent="0.25">
      <c r="A257" s="127"/>
      <c r="B257" s="127"/>
      <c r="C257" s="127"/>
      <c r="I257" s="127"/>
      <c r="J257" s="127"/>
      <c r="K257" s="127"/>
      <c r="L257" s="127"/>
      <c r="M257" s="127"/>
      <c r="N257" s="127"/>
      <c r="O257" s="127"/>
    </row>
    <row r="258" spans="1:15" s="128" customFormat="1" x14ac:dyDescent="0.25">
      <c r="A258" s="127"/>
      <c r="B258" s="127"/>
      <c r="C258" s="127"/>
      <c r="I258" s="127"/>
      <c r="J258" s="127"/>
      <c r="K258" s="127"/>
      <c r="L258" s="127"/>
      <c r="M258" s="127"/>
      <c r="N258" s="127"/>
      <c r="O258" s="127"/>
    </row>
    <row r="259" spans="1:15" s="128" customFormat="1" x14ac:dyDescent="0.25">
      <c r="A259" s="127"/>
      <c r="B259" s="127"/>
      <c r="C259" s="127"/>
      <c r="I259" s="127"/>
      <c r="J259" s="127"/>
      <c r="K259" s="127"/>
      <c r="L259" s="127"/>
      <c r="M259" s="127"/>
      <c r="N259" s="127"/>
      <c r="O259" s="127"/>
    </row>
    <row r="260" spans="1:15" s="128" customFormat="1" x14ac:dyDescent="0.25">
      <c r="A260" s="127"/>
      <c r="B260" s="127"/>
      <c r="C260" s="127"/>
      <c r="I260" s="127"/>
      <c r="J260" s="127"/>
      <c r="K260" s="127"/>
      <c r="L260" s="127"/>
      <c r="M260" s="127"/>
      <c r="N260" s="127"/>
      <c r="O260" s="127"/>
    </row>
    <row r="261" spans="1:15" s="128" customFormat="1" x14ac:dyDescent="0.25">
      <c r="A261" s="127"/>
      <c r="B261" s="127"/>
      <c r="C261" s="127"/>
      <c r="I261" s="127"/>
      <c r="J261" s="127"/>
      <c r="K261" s="127"/>
      <c r="L261" s="127"/>
      <c r="M261" s="127"/>
      <c r="N261" s="127"/>
      <c r="O261" s="127"/>
    </row>
    <row r="262" spans="1:15" s="128" customFormat="1" x14ac:dyDescent="0.25">
      <c r="A262" s="127"/>
      <c r="B262" s="127"/>
      <c r="C262" s="127"/>
      <c r="I262" s="127"/>
      <c r="J262" s="127"/>
      <c r="K262" s="127"/>
      <c r="L262" s="127"/>
      <c r="M262" s="127"/>
      <c r="N262" s="127"/>
      <c r="O262" s="127"/>
    </row>
    <row r="263" spans="1:15" s="128" customFormat="1" x14ac:dyDescent="0.25">
      <c r="A263" s="127"/>
      <c r="B263" s="127"/>
      <c r="C263" s="127"/>
      <c r="I263" s="127"/>
      <c r="J263" s="127"/>
      <c r="K263" s="127"/>
      <c r="L263" s="127"/>
      <c r="M263" s="127"/>
      <c r="N263" s="127"/>
      <c r="O263" s="127"/>
    </row>
    <row r="264" spans="1:15" s="128" customFormat="1" x14ac:dyDescent="0.25">
      <c r="A264" s="127"/>
      <c r="B264" s="127"/>
      <c r="C264" s="127"/>
      <c r="I264" s="127"/>
      <c r="J264" s="127"/>
      <c r="K264" s="127"/>
      <c r="L264" s="127"/>
      <c r="M264" s="127"/>
      <c r="N264" s="127"/>
      <c r="O264" s="127"/>
    </row>
    <row r="265" spans="1:15" s="128" customFormat="1" x14ac:dyDescent="0.25">
      <c r="A265" s="127"/>
      <c r="B265" s="127"/>
      <c r="C265" s="127"/>
      <c r="I265" s="127"/>
      <c r="J265" s="127"/>
      <c r="K265" s="127"/>
      <c r="L265" s="127"/>
      <c r="M265" s="127"/>
      <c r="N265" s="127"/>
      <c r="O265" s="127"/>
    </row>
    <row r="266" spans="1:15" s="128" customFormat="1" x14ac:dyDescent="0.25">
      <c r="A266" s="127"/>
      <c r="B266" s="127"/>
      <c r="C266" s="127"/>
      <c r="I266" s="127"/>
      <c r="J266" s="127"/>
      <c r="K266" s="127"/>
      <c r="L266" s="127"/>
      <c r="M266" s="127"/>
      <c r="N266" s="127"/>
      <c r="O266" s="127"/>
    </row>
    <row r="267" spans="1:15" s="128" customFormat="1" x14ac:dyDescent="0.25">
      <c r="A267" s="127"/>
      <c r="B267" s="127"/>
      <c r="C267" s="127"/>
      <c r="I267" s="127"/>
      <c r="J267" s="127"/>
      <c r="K267" s="127"/>
      <c r="L267" s="127"/>
      <c r="M267" s="127"/>
      <c r="N267" s="127"/>
      <c r="O267" s="127"/>
    </row>
    <row r="268" spans="1:15" s="128" customFormat="1" x14ac:dyDescent="0.25">
      <c r="A268" s="127"/>
      <c r="B268" s="127"/>
      <c r="C268" s="127"/>
      <c r="I268" s="127"/>
      <c r="J268" s="127"/>
      <c r="K268" s="127"/>
      <c r="L268" s="127"/>
      <c r="M268" s="127"/>
      <c r="N268" s="127"/>
      <c r="O268" s="127"/>
    </row>
    <row r="269" spans="1:15" s="128" customFormat="1" x14ac:dyDescent="0.25">
      <c r="A269" s="127"/>
      <c r="B269" s="127"/>
      <c r="C269" s="127"/>
      <c r="I269" s="127"/>
      <c r="J269" s="127"/>
      <c r="K269" s="127"/>
      <c r="L269" s="127"/>
      <c r="M269" s="127"/>
      <c r="N269" s="127"/>
      <c r="O269" s="127"/>
    </row>
    <row r="270" spans="1:15" s="128" customFormat="1" x14ac:dyDescent="0.25">
      <c r="A270" s="127"/>
      <c r="B270" s="127"/>
      <c r="C270" s="127"/>
      <c r="I270" s="127"/>
      <c r="J270" s="127"/>
      <c r="K270" s="127"/>
      <c r="L270" s="127"/>
      <c r="M270" s="127"/>
      <c r="N270" s="127"/>
      <c r="O270" s="127"/>
    </row>
    <row r="271" spans="1:15" s="128" customFormat="1" x14ac:dyDescent="0.25">
      <c r="A271" s="127"/>
      <c r="B271" s="127"/>
      <c r="C271" s="127"/>
      <c r="I271" s="127"/>
      <c r="J271" s="127"/>
      <c r="K271" s="127"/>
      <c r="L271" s="127"/>
      <c r="M271" s="127"/>
      <c r="N271" s="127"/>
      <c r="O271" s="127"/>
    </row>
    <row r="272" spans="1:15" s="128" customFormat="1" x14ac:dyDescent="0.25">
      <c r="A272" s="127"/>
      <c r="B272" s="127"/>
      <c r="C272" s="127"/>
      <c r="I272" s="127"/>
      <c r="J272" s="127"/>
      <c r="K272" s="127"/>
      <c r="L272" s="127"/>
      <c r="M272" s="127"/>
      <c r="N272" s="127"/>
      <c r="O272" s="127"/>
    </row>
    <row r="273" spans="1:15" s="128" customFormat="1" x14ac:dyDescent="0.25">
      <c r="A273" s="127"/>
      <c r="B273" s="127"/>
      <c r="C273" s="127"/>
      <c r="I273" s="127"/>
      <c r="J273" s="127"/>
      <c r="K273" s="127"/>
      <c r="L273" s="127"/>
      <c r="M273" s="127"/>
      <c r="N273" s="127"/>
      <c r="O273" s="127"/>
    </row>
    <row r="274" spans="1:15" s="128" customFormat="1" x14ac:dyDescent="0.25">
      <c r="A274" s="127"/>
      <c r="B274" s="127"/>
      <c r="C274" s="127"/>
      <c r="I274" s="127"/>
      <c r="J274" s="127"/>
      <c r="K274" s="127"/>
      <c r="L274" s="127"/>
      <c r="M274" s="127"/>
      <c r="N274" s="127"/>
      <c r="O274" s="127"/>
    </row>
    <row r="275" spans="1:15" s="128" customFormat="1" x14ac:dyDescent="0.25">
      <c r="A275" s="127"/>
      <c r="B275" s="127"/>
      <c r="C275" s="127"/>
      <c r="I275" s="127"/>
      <c r="J275" s="127"/>
      <c r="K275" s="127"/>
      <c r="L275" s="127"/>
      <c r="M275" s="127"/>
      <c r="N275" s="127"/>
      <c r="O275" s="127"/>
    </row>
    <row r="276" spans="1:15" s="128" customFormat="1" x14ac:dyDescent="0.25">
      <c r="A276" s="127"/>
      <c r="B276" s="127"/>
      <c r="C276" s="127"/>
      <c r="I276" s="127"/>
      <c r="J276" s="127"/>
      <c r="K276" s="127"/>
      <c r="L276" s="127"/>
      <c r="M276" s="127"/>
      <c r="N276" s="127"/>
      <c r="O276" s="127"/>
    </row>
    <row r="277" spans="1:15" s="128" customFormat="1" x14ac:dyDescent="0.25">
      <c r="A277" s="127"/>
      <c r="B277" s="127"/>
      <c r="C277" s="127"/>
      <c r="I277" s="127"/>
      <c r="J277" s="127"/>
      <c r="K277" s="127"/>
      <c r="L277" s="127"/>
      <c r="M277" s="127"/>
      <c r="N277" s="127"/>
      <c r="O277" s="127"/>
    </row>
    <row r="278" spans="1:15" s="128" customFormat="1" x14ac:dyDescent="0.25">
      <c r="A278" s="127"/>
      <c r="B278" s="127"/>
      <c r="C278" s="127"/>
      <c r="I278" s="127"/>
      <c r="J278" s="127"/>
      <c r="K278" s="127"/>
      <c r="L278" s="127"/>
      <c r="M278" s="127"/>
      <c r="N278" s="127"/>
      <c r="O278" s="127"/>
    </row>
    <row r="279" spans="1:15" s="128" customFormat="1" x14ac:dyDescent="0.25">
      <c r="A279" s="127"/>
      <c r="B279" s="127"/>
      <c r="C279" s="127"/>
      <c r="I279" s="127"/>
      <c r="J279" s="127"/>
      <c r="K279" s="127"/>
      <c r="L279" s="127"/>
      <c r="M279" s="127"/>
      <c r="N279" s="127"/>
      <c r="O279" s="127"/>
    </row>
    <row r="280" spans="1:15" s="128" customFormat="1" x14ac:dyDescent="0.25">
      <c r="A280" s="127"/>
      <c r="B280" s="127"/>
      <c r="C280" s="127"/>
      <c r="I280" s="127"/>
      <c r="J280" s="127"/>
      <c r="K280" s="127"/>
      <c r="L280" s="127"/>
      <c r="M280" s="127"/>
      <c r="N280" s="127"/>
      <c r="O280" s="127"/>
    </row>
    <row r="281" spans="1:15" s="128" customFormat="1" x14ac:dyDescent="0.25">
      <c r="A281" s="127"/>
      <c r="B281" s="127"/>
      <c r="C281" s="127"/>
      <c r="I281" s="127"/>
      <c r="J281" s="127"/>
      <c r="K281" s="127"/>
      <c r="L281" s="127"/>
      <c r="M281" s="127"/>
      <c r="N281" s="127"/>
      <c r="O281" s="127"/>
    </row>
    <row r="282" spans="1:15" s="128" customFormat="1" x14ac:dyDescent="0.25">
      <c r="A282" s="127"/>
      <c r="B282" s="127"/>
      <c r="C282" s="127"/>
      <c r="I282" s="127"/>
      <c r="J282" s="127"/>
      <c r="K282" s="127"/>
      <c r="L282" s="127"/>
      <c r="M282" s="127"/>
      <c r="N282" s="127"/>
      <c r="O282" s="127"/>
    </row>
    <row r="283" spans="1:15" s="128" customFormat="1" x14ac:dyDescent="0.25">
      <c r="A283" s="127"/>
      <c r="B283" s="127"/>
      <c r="C283" s="127"/>
      <c r="I283" s="127"/>
      <c r="J283" s="127"/>
      <c r="K283" s="127"/>
      <c r="L283" s="127"/>
      <c r="M283" s="127"/>
      <c r="N283" s="127"/>
      <c r="O283" s="127"/>
    </row>
    <row r="284" spans="1:15" s="128" customFormat="1" x14ac:dyDescent="0.25">
      <c r="A284" s="127"/>
      <c r="B284" s="127"/>
      <c r="C284" s="127"/>
      <c r="I284" s="127"/>
      <c r="J284" s="127"/>
      <c r="K284" s="127"/>
      <c r="L284" s="127"/>
      <c r="M284" s="127"/>
      <c r="N284" s="127"/>
      <c r="O284" s="127"/>
    </row>
    <row r="285" spans="1:15" s="128" customFormat="1" x14ac:dyDescent="0.25">
      <c r="A285" s="127"/>
      <c r="B285" s="127"/>
      <c r="C285" s="127"/>
      <c r="I285" s="127"/>
      <c r="J285" s="127"/>
      <c r="K285" s="127"/>
      <c r="L285" s="127"/>
      <c r="M285" s="127"/>
      <c r="N285" s="127"/>
      <c r="O285" s="127"/>
    </row>
    <row r="286" spans="1:15" s="128" customFormat="1" x14ac:dyDescent="0.25">
      <c r="A286" s="127"/>
      <c r="B286" s="127"/>
      <c r="C286" s="127"/>
      <c r="I286" s="127"/>
      <c r="J286" s="127"/>
      <c r="K286" s="127"/>
      <c r="L286" s="127"/>
      <c r="M286" s="127"/>
      <c r="N286" s="127"/>
      <c r="O286" s="127"/>
    </row>
    <row r="287" spans="1:15" s="128" customFormat="1" x14ac:dyDescent="0.25">
      <c r="A287" s="127"/>
      <c r="B287" s="127"/>
      <c r="C287" s="127"/>
      <c r="I287" s="127"/>
      <c r="J287" s="127"/>
      <c r="K287" s="127"/>
      <c r="L287" s="127"/>
      <c r="M287" s="127"/>
      <c r="N287" s="127"/>
      <c r="O287" s="127"/>
    </row>
    <row r="288" spans="1:15" s="128" customFormat="1" x14ac:dyDescent="0.25">
      <c r="A288" s="127"/>
      <c r="B288" s="127"/>
      <c r="C288" s="127"/>
      <c r="I288" s="127"/>
      <c r="J288" s="127"/>
      <c r="K288" s="127"/>
      <c r="L288" s="127"/>
      <c r="M288" s="127"/>
      <c r="N288" s="127"/>
      <c r="O288" s="127"/>
    </row>
    <row r="289" spans="1:15" s="128" customFormat="1" x14ac:dyDescent="0.25">
      <c r="A289" s="127"/>
      <c r="B289" s="127"/>
      <c r="C289" s="127"/>
      <c r="I289" s="127"/>
      <c r="J289" s="127"/>
      <c r="K289" s="127"/>
      <c r="L289" s="127"/>
      <c r="M289" s="127"/>
      <c r="N289" s="127"/>
      <c r="O289" s="127"/>
    </row>
    <row r="290" spans="1:15" s="128" customFormat="1" x14ac:dyDescent="0.25">
      <c r="A290" s="127"/>
      <c r="B290" s="127"/>
      <c r="C290" s="127"/>
      <c r="I290" s="127"/>
      <c r="J290" s="127"/>
      <c r="K290" s="127"/>
      <c r="L290" s="127"/>
      <c r="M290" s="127"/>
      <c r="N290" s="127"/>
      <c r="O290" s="127"/>
    </row>
    <row r="291" spans="1:15" s="128" customFormat="1" x14ac:dyDescent="0.25">
      <c r="A291" s="127"/>
      <c r="B291" s="127"/>
      <c r="C291" s="127"/>
      <c r="I291" s="127"/>
      <c r="J291" s="127"/>
      <c r="K291" s="127"/>
      <c r="L291" s="127"/>
      <c r="M291" s="127"/>
      <c r="N291" s="127"/>
      <c r="O291" s="127"/>
    </row>
    <row r="292" spans="1:15" s="128" customFormat="1" x14ac:dyDescent="0.25">
      <c r="A292" s="127"/>
      <c r="B292" s="127"/>
      <c r="C292" s="127"/>
      <c r="I292" s="127"/>
      <c r="J292" s="127"/>
      <c r="K292" s="127"/>
      <c r="L292" s="127"/>
      <c r="M292" s="127"/>
      <c r="N292" s="127"/>
      <c r="O292" s="127"/>
    </row>
    <row r="293" spans="1:15" s="128" customFormat="1" x14ac:dyDescent="0.25">
      <c r="A293" s="127"/>
      <c r="B293" s="127"/>
      <c r="C293" s="127"/>
      <c r="I293" s="127"/>
      <c r="J293" s="127"/>
      <c r="K293" s="127"/>
      <c r="L293" s="127"/>
      <c r="M293" s="127"/>
      <c r="N293" s="127"/>
      <c r="O293" s="127"/>
    </row>
    <row r="294" spans="1:15" s="128" customFormat="1" x14ac:dyDescent="0.25">
      <c r="A294" s="127"/>
      <c r="B294" s="127"/>
      <c r="C294" s="127"/>
      <c r="I294" s="127"/>
      <c r="J294" s="127"/>
      <c r="K294" s="127"/>
      <c r="L294" s="127"/>
      <c r="M294" s="127"/>
      <c r="N294" s="127"/>
      <c r="O294" s="127"/>
    </row>
    <row r="295" spans="1:15" s="128" customFormat="1" x14ac:dyDescent="0.25">
      <c r="A295" s="127"/>
      <c r="B295" s="127"/>
      <c r="C295" s="127"/>
      <c r="I295" s="127"/>
      <c r="J295" s="127"/>
      <c r="K295" s="127"/>
      <c r="L295" s="127"/>
      <c r="M295" s="127"/>
      <c r="N295" s="127"/>
      <c r="O295" s="127"/>
    </row>
    <row r="296" spans="1:15" s="128" customFormat="1" x14ac:dyDescent="0.25">
      <c r="A296" s="127"/>
      <c r="B296" s="127"/>
      <c r="C296" s="127"/>
      <c r="I296" s="127"/>
      <c r="J296" s="127"/>
      <c r="K296" s="127"/>
      <c r="L296" s="127"/>
      <c r="M296" s="127"/>
      <c r="N296" s="127"/>
      <c r="O296" s="127"/>
    </row>
    <row r="297" spans="1:15" s="128" customFormat="1" x14ac:dyDescent="0.25">
      <c r="A297" s="127"/>
      <c r="B297" s="127"/>
      <c r="C297" s="127"/>
      <c r="I297" s="127"/>
      <c r="J297" s="127"/>
      <c r="K297" s="127"/>
      <c r="L297" s="127"/>
      <c r="M297" s="127"/>
      <c r="N297" s="127"/>
      <c r="O297" s="127"/>
    </row>
    <row r="298" spans="1:15" s="128" customFormat="1" x14ac:dyDescent="0.25">
      <c r="A298" s="127"/>
      <c r="B298" s="127"/>
      <c r="C298" s="127"/>
      <c r="I298" s="127"/>
      <c r="J298" s="127"/>
      <c r="K298" s="127"/>
      <c r="L298" s="127"/>
      <c r="M298" s="127"/>
      <c r="N298" s="127"/>
      <c r="O298" s="127"/>
    </row>
    <row r="299" spans="1:15" s="128" customFormat="1" ht="13" thickBot="1" x14ac:dyDescent="0.3">
      <c r="A299" s="127"/>
      <c r="B299" s="127"/>
      <c r="C299" s="127"/>
      <c r="I299" s="127"/>
      <c r="J299" s="127"/>
      <c r="K299" s="127"/>
      <c r="L299" s="127"/>
      <c r="M299" s="127"/>
      <c r="N299" s="127"/>
      <c r="O299" s="127"/>
    </row>
    <row r="300" spans="1:15" s="128" customFormat="1" x14ac:dyDescent="0.25">
      <c r="A300" s="127"/>
      <c r="B300" s="550" t="s">
        <v>248</v>
      </c>
      <c r="C300" s="551"/>
      <c r="D300" s="552"/>
      <c r="E300" s="131">
        <v>17256</v>
      </c>
      <c r="F300" s="132" t="s">
        <v>247</v>
      </c>
      <c r="G300" s="131" t="s">
        <v>246</v>
      </c>
      <c r="H300" s="543">
        <v>4600</v>
      </c>
      <c r="I300" s="127"/>
      <c r="J300" s="127"/>
      <c r="K300" s="127"/>
      <c r="L300" s="127"/>
      <c r="M300" s="127"/>
      <c r="N300" s="127"/>
      <c r="O300" s="127"/>
    </row>
    <row r="301" spans="1:15" s="128" customFormat="1" ht="13" thickBot="1" x14ac:dyDescent="0.3">
      <c r="A301" s="127"/>
      <c r="B301" s="556" t="s">
        <v>245</v>
      </c>
      <c r="C301" s="546"/>
      <c r="D301" s="547"/>
      <c r="E301" s="129">
        <v>32150</v>
      </c>
      <c r="F301" s="130" t="s">
        <v>244</v>
      </c>
      <c r="G301" s="129" t="s">
        <v>243</v>
      </c>
      <c r="H301" s="544"/>
      <c r="I301" s="127"/>
      <c r="J301" s="127"/>
      <c r="K301" s="127"/>
      <c r="L301" s="127"/>
      <c r="M301" s="127"/>
      <c r="N301" s="127"/>
      <c r="O301" s="127"/>
    </row>
    <row r="302" spans="1:15" s="128" customFormat="1" x14ac:dyDescent="0.25">
      <c r="A302" s="127"/>
      <c r="B302" s="127"/>
      <c r="C302" s="127"/>
      <c r="I302" s="127"/>
      <c r="J302" s="127"/>
      <c r="K302" s="127"/>
      <c r="L302" s="127"/>
      <c r="M302" s="127"/>
      <c r="N302" s="127"/>
      <c r="O302" s="127"/>
    </row>
    <row r="303" spans="1:15" s="128" customFormat="1" x14ac:dyDescent="0.25">
      <c r="A303" s="127"/>
      <c r="B303" s="127"/>
      <c r="C303" s="127"/>
      <c r="I303" s="127"/>
      <c r="J303" s="127"/>
      <c r="K303" s="127"/>
      <c r="L303" s="127"/>
      <c r="M303" s="127"/>
      <c r="N303" s="127"/>
      <c r="O303" s="127"/>
    </row>
    <row r="315" spans="2:8" ht="13" thickBot="1" x14ac:dyDescent="0.3"/>
    <row r="316" spans="2:8" x14ac:dyDescent="0.25">
      <c r="B316" s="550" t="s">
        <v>248</v>
      </c>
      <c r="C316" s="551"/>
      <c r="D316" s="552"/>
      <c r="E316" s="131">
        <v>17256</v>
      </c>
      <c r="F316" s="132" t="s">
        <v>247</v>
      </c>
      <c r="G316" s="131" t="s">
        <v>246</v>
      </c>
      <c r="H316" s="543">
        <v>4600</v>
      </c>
    </row>
    <row r="317" spans="2:8" ht="13" thickBot="1" x14ac:dyDescent="0.3">
      <c r="B317" s="545" t="s">
        <v>245</v>
      </c>
      <c r="C317" s="546"/>
      <c r="D317" s="547"/>
      <c r="E317" s="129">
        <v>32150</v>
      </c>
      <c r="F317" s="130" t="s">
        <v>244</v>
      </c>
      <c r="G317" s="129" t="s">
        <v>243</v>
      </c>
      <c r="H317" s="544"/>
    </row>
  </sheetData>
  <sheetProtection selectLockedCells="1"/>
  <mergeCells count="186">
    <mergeCell ref="B300:D300"/>
    <mergeCell ref="H300:H301"/>
    <mergeCell ref="B301:D301"/>
    <mergeCell ref="B316:D316"/>
    <mergeCell ref="H316:H317"/>
    <mergeCell ref="B317:D317"/>
    <mergeCell ref="A2:H2"/>
    <mergeCell ref="C5:G5"/>
    <mergeCell ref="A6:B6"/>
    <mergeCell ref="A3:H3"/>
    <mergeCell ref="A4:H4"/>
    <mergeCell ref="E6:F6"/>
    <mergeCell ref="A7:B7"/>
    <mergeCell ref="A13:A14"/>
    <mergeCell ref="B13:D13"/>
    <mergeCell ref="B14:D14"/>
    <mergeCell ref="A11:A12"/>
    <mergeCell ref="B11:D11"/>
    <mergeCell ref="B12:D12"/>
    <mergeCell ref="A9:A10"/>
    <mergeCell ref="E7:F7"/>
    <mergeCell ref="B15:D15"/>
    <mergeCell ref="H15:H16"/>
    <mergeCell ref="B16:D16"/>
    <mergeCell ref="B9:D10"/>
    <mergeCell ref="F9:F10"/>
    <mergeCell ref="B17:D17"/>
    <mergeCell ref="H17:H18"/>
    <mergeCell ref="B18:D18"/>
    <mergeCell ref="B23:D23"/>
    <mergeCell ref="H23:H24"/>
    <mergeCell ref="B24:D24"/>
    <mergeCell ref="B21:D21"/>
    <mergeCell ref="H21:H22"/>
    <mergeCell ref="B22:D22"/>
    <mergeCell ref="H13:H14"/>
    <mergeCell ref="H11:H12"/>
    <mergeCell ref="G9:G10"/>
    <mergeCell ref="E9:E10"/>
    <mergeCell ref="H33:H34"/>
    <mergeCell ref="B34:D34"/>
    <mergeCell ref="A31:A32"/>
    <mergeCell ref="B31:D31"/>
    <mergeCell ref="H31:H32"/>
    <mergeCell ref="B32:D32"/>
    <mergeCell ref="B19:D19"/>
    <mergeCell ref="H19:H20"/>
    <mergeCell ref="B20:D20"/>
    <mergeCell ref="A27:A28"/>
    <mergeCell ref="A29:A30"/>
    <mergeCell ref="A23:A24"/>
    <mergeCell ref="A25:A26"/>
    <mergeCell ref="B27:D27"/>
    <mergeCell ref="B28:D28"/>
    <mergeCell ref="B29:D29"/>
    <mergeCell ref="B30:D30"/>
    <mergeCell ref="B25:D25"/>
    <mergeCell ref="H27:H28"/>
    <mergeCell ref="H29:H30"/>
    <mergeCell ref="H25:H26"/>
    <mergeCell ref="B67:D67"/>
    <mergeCell ref="B68:D68"/>
    <mergeCell ref="A65:A66"/>
    <mergeCell ref="B65:D65"/>
    <mergeCell ref="H53:H54"/>
    <mergeCell ref="B51:D51"/>
    <mergeCell ref="A51:A52"/>
    <mergeCell ref="A61:A62"/>
    <mergeCell ref="B61:D61"/>
    <mergeCell ref="B62:D62"/>
    <mergeCell ref="A59:A60"/>
    <mergeCell ref="B59:D59"/>
    <mergeCell ref="B55:D55"/>
    <mergeCell ref="B56:D56"/>
    <mergeCell ref="A53:A54"/>
    <mergeCell ref="B53:D53"/>
    <mergeCell ref="B54:D54"/>
    <mergeCell ref="A98:H98"/>
    <mergeCell ref="A71:A72"/>
    <mergeCell ref="B71:D71"/>
    <mergeCell ref="H71:H72"/>
    <mergeCell ref="B72:D72"/>
    <mergeCell ref="A73:A74"/>
    <mergeCell ref="B73:D73"/>
    <mergeCell ref="H73:H74"/>
    <mergeCell ref="B74:D74"/>
    <mergeCell ref="A97:H97"/>
    <mergeCell ref="E92:H92"/>
    <mergeCell ref="B78:D78"/>
    <mergeCell ref="A79:A80"/>
    <mergeCell ref="B79:D79"/>
    <mergeCell ref="H79:H80"/>
    <mergeCell ref="B80:D80"/>
    <mergeCell ref="A81:A82"/>
    <mergeCell ref="B81:D81"/>
    <mergeCell ref="H81:H82"/>
    <mergeCell ref="B82:D82"/>
    <mergeCell ref="H85:H86"/>
    <mergeCell ref="B86:D86"/>
    <mergeCell ref="A87:A88"/>
    <mergeCell ref="B87:D87"/>
    <mergeCell ref="A89:A90"/>
    <mergeCell ref="B89:D89"/>
    <mergeCell ref="H89:H90"/>
    <mergeCell ref="B90:D90"/>
    <mergeCell ref="A83:A84"/>
    <mergeCell ref="B83:D83"/>
    <mergeCell ref="H83:H84"/>
    <mergeCell ref="B84:D84"/>
    <mergeCell ref="A85:A86"/>
    <mergeCell ref="B85:D85"/>
    <mergeCell ref="H47:H48"/>
    <mergeCell ref="B48:D48"/>
    <mergeCell ref="H43:H44"/>
    <mergeCell ref="B44:D44"/>
    <mergeCell ref="A41:A42"/>
    <mergeCell ref="B41:D41"/>
    <mergeCell ref="H41:H42"/>
    <mergeCell ref="B42:D42"/>
    <mergeCell ref="B88:D88"/>
    <mergeCell ref="A69:A70"/>
    <mergeCell ref="B69:D69"/>
    <mergeCell ref="H69:H70"/>
    <mergeCell ref="B70:D70"/>
    <mergeCell ref="H51:H52"/>
    <mergeCell ref="B52:D52"/>
    <mergeCell ref="A49:A50"/>
    <mergeCell ref="B49:D49"/>
    <mergeCell ref="H49:H50"/>
    <mergeCell ref="B50:D50"/>
    <mergeCell ref="B63:D63"/>
    <mergeCell ref="H63:H64"/>
    <mergeCell ref="B64:D64"/>
    <mergeCell ref="H67:H68"/>
    <mergeCell ref="A67:A68"/>
    <mergeCell ref="G95:H95"/>
    <mergeCell ref="H59:H60"/>
    <mergeCell ref="B60:D60"/>
    <mergeCell ref="A57:A58"/>
    <mergeCell ref="B57:D57"/>
    <mergeCell ref="H57:H58"/>
    <mergeCell ref="B58:D58"/>
    <mergeCell ref="A55:A56"/>
    <mergeCell ref="H61:H62"/>
    <mergeCell ref="H65:H66"/>
    <mergeCell ref="B66:D66"/>
    <mergeCell ref="A63:A64"/>
    <mergeCell ref="H55:H56"/>
    <mergeCell ref="E95:F95"/>
    <mergeCell ref="A75:A76"/>
    <mergeCell ref="B75:D75"/>
    <mergeCell ref="H75:H76"/>
    <mergeCell ref="B76:D76"/>
    <mergeCell ref="A77:A78"/>
    <mergeCell ref="B77:D77"/>
    <mergeCell ref="H77:H78"/>
    <mergeCell ref="E93:F94"/>
    <mergeCell ref="G93:H94"/>
    <mergeCell ref="H87:H88"/>
    <mergeCell ref="A47:A48"/>
    <mergeCell ref="B47:D47"/>
    <mergeCell ref="A15:A16"/>
    <mergeCell ref="A19:A20"/>
    <mergeCell ref="A17:A18"/>
    <mergeCell ref="B35:D35"/>
    <mergeCell ref="A21:A22"/>
    <mergeCell ref="B26:D26"/>
    <mergeCell ref="A33:A34"/>
    <mergeCell ref="B33:D33"/>
    <mergeCell ref="H35:H36"/>
    <mergeCell ref="B36:D36"/>
    <mergeCell ref="A45:A46"/>
    <mergeCell ref="B45:D45"/>
    <mergeCell ref="H45:H46"/>
    <mergeCell ref="B46:D46"/>
    <mergeCell ref="A43:A44"/>
    <mergeCell ref="B43:D43"/>
    <mergeCell ref="A39:A40"/>
    <mergeCell ref="B39:D39"/>
    <mergeCell ref="H39:H40"/>
    <mergeCell ref="B40:D40"/>
    <mergeCell ref="A37:A38"/>
    <mergeCell ref="H37:H38"/>
    <mergeCell ref="A35:A36"/>
    <mergeCell ref="B37:D37"/>
    <mergeCell ref="B38:D38"/>
  </mergeCells>
  <printOptions horizontalCentered="1"/>
  <pageMargins left="0.19685039370078741" right="0.19685039370078741" top="0.39370078740157483" bottom="0.19685039370078741" header="0" footer="0"/>
  <pageSetup paperSize="9" scale="85" fitToHeight="2" orientation="portrait" r:id="rId1"/>
  <headerFooter>
    <oddHeader>&amp;L&amp;G&amp;C&amp;"Arial Cyr,полужирный"ТУРНИР ПО ВИДУ СПОРТА
"ТЕННИС" (0130002611Я)</oddHeader>
  </headerFooter>
  <rowBreaks count="1" manualBreakCount="1">
    <brk id="64" max="16383" man="1"/>
  </rowBreaks>
  <drawing r:id="rId2"/>
  <legacyDrawingHF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99CC"/>
    <pageSetUpPr fitToPage="1"/>
  </sheetPr>
  <dimension ref="A1:AF206"/>
  <sheetViews>
    <sheetView showGridLines="0" zoomScaleNormal="100" workbookViewId="0">
      <pane ySplit="8" topLeftCell="A9" activePane="bottomLeft" state="frozen"/>
      <selection activeCell="N32" sqref="N32"/>
      <selection pane="bottomLeft" activeCell="N32" sqref="N32"/>
    </sheetView>
  </sheetViews>
  <sheetFormatPr defaultRowHeight="12" customHeight="1" x14ac:dyDescent="0.25"/>
  <cols>
    <col min="1" max="1" width="4" style="14" customWidth="1"/>
    <col min="2" max="2" width="6.26953125" style="14" customWidth="1"/>
    <col min="3" max="3" width="7.81640625" style="14" customWidth="1"/>
    <col min="4" max="4" width="18" style="14" customWidth="1"/>
    <col min="5" max="5" width="8" style="14" customWidth="1"/>
    <col min="6" max="6" width="15.26953125" style="104" customWidth="1"/>
    <col min="7" max="7" width="11.7265625" style="57" customWidth="1"/>
    <col min="8" max="11" width="11.7265625" style="14" customWidth="1"/>
    <col min="12" max="12" width="10" style="14" customWidth="1"/>
    <col min="13" max="14" width="11.7265625" style="14" customWidth="1"/>
    <col min="15" max="15" width="10" style="14" customWidth="1"/>
    <col min="16" max="16" width="9.1796875" style="14"/>
    <col min="17" max="20" width="9.1796875" style="14" hidden="1" customWidth="1"/>
    <col min="21" max="22" width="9.1796875" style="14"/>
    <col min="23" max="23" width="39.54296875" style="14" hidden="1" customWidth="1"/>
    <col min="24" max="24" width="0" style="14" hidden="1" customWidth="1"/>
    <col min="25" max="257" width="9.1796875" style="14"/>
    <col min="258" max="258" width="4" style="14" customWidth="1"/>
    <col min="259" max="259" width="6.26953125" style="14" customWidth="1"/>
    <col min="260" max="260" width="7.81640625" style="14" customWidth="1"/>
    <col min="261" max="261" width="18" style="14" customWidth="1"/>
    <col min="262" max="262" width="8" style="14" customWidth="1"/>
    <col min="263" max="263" width="15.26953125" style="14" customWidth="1"/>
    <col min="264" max="267" width="11.7265625" style="14" customWidth="1"/>
    <col min="268" max="268" width="10" style="14" customWidth="1"/>
    <col min="269" max="270" width="11.7265625" style="14" customWidth="1"/>
    <col min="271" max="271" width="10" style="14" customWidth="1"/>
    <col min="272" max="513" width="9.1796875" style="14"/>
    <col min="514" max="514" width="4" style="14" customWidth="1"/>
    <col min="515" max="515" width="6.26953125" style="14" customWidth="1"/>
    <col min="516" max="516" width="7.81640625" style="14" customWidth="1"/>
    <col min="517" max="517" width="18" style="14" customWidth="1"/>
    <col min="518" max="518" width="8" style="14" customWidth="1"/>
    <col min="519" max="519" width="15.26953125" style="14" customWidth="1"/>
    <col min="520" max="523" width="11.7265625" style="14" customWidth="1"/>
    <col min="524" max="524" width="10" style="14" customWidth="1"/>
    <col min="525" max="526" width="11.7265625" style="14" customWidth="1"/>
    <col min="527" max="527" width="10" style="14" customWidth="1"/>
    <col min="528" max="769" width="9.1796875" style="14"/>
    <col min="770" max="770" width="4" style="14" customWidth="1"/>
    <col min="771" max="771" width="6.26953125" style="14" customWidth="1"/>
    <col min="772" max="772" width="7.81640625" style="14" customWidth="1"/>
    <col min="773" max="773" width="18" style="14" customWidth="1"/>
    <col min="774" max="774" width="8" style="14" customWidth="1"/>
    <col min="775" max="775" width="15.26953125" style="14" customWidth="1"/>
    <col min="776" max="779" width="11.7265625" style="14" customWidth="1"/>
    <col min="780" max="780" width="10" style="14" customWidth="1"/>
    <col min="781" max="782" width="11.7265625" style="14" customWidth="1"/>
    <col min="783" max="783" width="10" style="14" customWidth="1"/>
    <col min="784" max="1025" width="9.1796875" style="14"/>
    <col min="1026" max="1026" width="4" style="14" customWidth="1"/>
    <col min="1027" max="1027" width="6.26953125" style="14" customWidth="1"/>
    <col min="1028" max="1028" width="7.81640625" style="14" customWidth="1"/>
    <col min="1029" max="1029" width="18" style="14" customWidth="1"/>
    <col min="1030" max="1030" width="8" style="14" customWidth="1"/>
    <col min="1031" max="1031" width="15.26953125" style="14" customWidth="1"/>
    <col min="1032" max="1035" width="11.7265625" style="14" customWidth="1"/>
    <col min="1036" max="1036" width="10" style="14" customWidth="1"/>
    <col min="1037" max="1038" width="11.7265625" style="14" customWidth="1"/>
    <col min="1039" max="1039" width="10" style="14" customWidth="1"/>
    <col min="1040" max="1281" width="9.1796875" style="14"/>
    <col min="1282" max="1282" width="4" style="14" customWidth="1"/>
    <col min="1283" max="1283" width="6.26953125" style="14" customWidth="1"/>
    <col min="1284" max="1284" width="7.81640625" style="14" customWidth="1"/>
    <col min="1285" max="1285" width="18" style="14" customWidth="1"/>
    <col min="1286" max="1286" width="8" style="14" customWidth="1"/>
    <col min="1287" max="1287" width="15.26953125" style="14" customWidth="1"/>
    <col min="1288" max="1291" width="11.7265625" style="14" customWidth="1"/>
    <col min="1292" max="1292" width="10" style="14" customWidth="1"/>
    <col min="1293" max="1294" width="11.7265625" style="14" customWidth="1"/>
    <col min="1295" max="1295" width="10" style="14" customWidth="1"/>
    <col min="1296" max="1537" width="9.1796875" style="14"/>
    <col min="1538" max="1538" width="4" style="14" customWidth="1"/>
    <col min="1539" max="1539" width="6.26953125" style="14" customWidth="1"/>
    <col min="1540" max="1540" width="7.81640625" style="14" customWidth="1"/>
    <col min="1541" max="1541" width="18" style="14" customWidth="1"/>
    <col min="1542" max="1542" width="8" style="14" customWidth="1"/>
    <col min="1543" max="1543" width="15.26953125" style="14" customWidth="1"/>
    <col min="1544" max="1547" width="11.7265625" style="14" customWidth="1"/>
    <col min="1548" max="1548" width="10" style="14" customWidth="1"/>
    <col min="1549" max="1550" width="11.7265625" style="14" customWidth="1"/>
    <col min="1551" max="1551" width="10" style="14" customWidth="1"/>
    <col min="1552" max="1793" width="9.1796875" style="14"/>
    <col min="1794" max="1794" width="4" style="14" customWidth="1"/>
    <col min="1795" max="1795" width="6.26953125" style="14" customWidth="1"/>
    <col min="1796" max="1796" width="7.81640625" style="14" customWidth="1"/>
    <col min="1797" max="1797" width="18" style="14" customWidth="1"/>
    <col min="1798" max="1798" width="8" style="14" customWidth="1"/>
    <col min="1799" max="1799" width="15.26953125" style="14" customWidth="1"/>
    <col min="1800" max="1803" width="11.7265625" style="14" customWidth="1"/>
    <col min="1804" max="1804" width="10" style="14" customWidth="1"/>
    <col min="1805" max="1806" width="11.7265625" style="14" customWidth="1"/>
    <col min="1807" max="1807" width="10" style="14" customWidth="1"/>
    <col min="1808" max="2049" width="9.1796875" style="14"/>
    <col min="2050" max="2050" width="4" style="14" customWidth="1"/>
    <col min="2051" max="2051" width="6.26953125" style="14" customWidth="1"/>
    <col min="2052" max="2052" width="7.81640625" style="14" customWidth="1"/>
    <col min="2053" max="2053" width="18" style="14" customWidth="1"/>
    <col min="2054" max="2054" width="8" style="14" customWidth="1"/>
    <col min="2055" max="2055" width="15.26953125" style="14" customWidth="1"/>
    <col min="2056" max="2059" width="11.7265625" style="14" customWidth="1"/>
    <col min="2060" max="2060" width="10" style="14" customWidth="1"/>
    <col min="2061" max="2062" width="11.7265625" style="14" customWidth="1"/>
    <col min="2063" max="2063" width="10" style="14" customWidth="1"/>
    <col min="2064" max="2305" width="9.1796875" style="14"/>
    <col min="2306" max="2306" width="4" style="14" customWidth="1"/>
    <col min="2307" max="2307" width="6.26953125" style="14" customWidth="1"/>
    <col min="2308" max="2308" width="7.81640625" style="14" customWidth="1"/>
    <col min="2309" max="2309" width="18" style="14" customWidth="1"/>
    <col min="2310" max="2310" width="8" style="14" customWidth="1"/>
    <col min="2311" max="2311" width="15.26953125" style="14" customWidth="1"/>
    <col min="2312" max="2315" width="11.7265625" style="14" customWidth="1"/>
    <col min="2316" max="2316" width="10" style="14" customWidth="1"/>
    <col min="2317" max="2318" width="11.7265625" style="14" customWidth="1"/>
    <col min="2319" max="2319" width="10" style="14" customWidth="1"/>
    <col min="2320" max="2561" width="9.1796875" style="14"/>
    <col min="2562" max="2562" width="4" style="14" customWidth="1"/>
    <col min="2563" max="2563" width="6.26953125" style="14" customWidth="1"/>
    <col min="2564" max="2564" width="7.81640625" style="14" customWidth="1"/>
    <col min="2565" max="2565" width="18" style="14" customWidth="1"/>
    <col min="2566" max="2566" width="8" style="14" customWidth="1"/>
    <col min="2567" max="2567" width="15.26953125" style="14" customWidth="1"/>
    <col min="2568" max="2571" width="11.7265625" style="14" customWidth="1"/>
    <col min="2572" max="2572" width="10" style="14" customWidth="1"/>
    <col min="2573" max="2574" width="11.7265625" style="14" customWidth="1"/>
    <col min="2575" max="2575" width="10" style="14" customWidth="1"/>
    <col min="2576" max="2817" width="9.1796875" style="14"/>
    <col min="2818" max="2818" width="4" style="14" customWidth="1"/>
    <col min="2819" max="2819" width="6.26953125" style="14" customWidth="1"/>
    <col min="2820" max="2820" width="7.81640625" style="14" customWidth="1"/>
    <col min="2821" max="2821" width="18" style="14" customWidth="1"/>
    <col min="2822" max="2822" width="8" style="14" customWidth="1"/>
    <col min="2823" max="2823" width="15.26953125" style="14" customWidth="1"/>
    <col min="2824" max="2827" width="11.7265625" style="14" customWidth="1"/>
    <col min="2828" max="2828" width="10" style="14" customWidth="1"/>
    <col min="2829" max="2830" width="11.7265625" style="14" customWidth="1"/>
    <col min="2831" max="2831" width="10" style="14" customWidth="1"/>
    <col min="2832" max="3073" width="9.1796875" style="14"/>
    <col min="3074" max="3074" width="4" style="14" customWidth="1"/>
    <col min="3075" max="3075" width="6.26953125" style="14" customWidth="1"/>
    <col min="3076" max="3076" width="7.81640625" style="14" customWidth="1"/>
    <col min="3077" max="3077" width="18" style="14" customWidth="1"/>
    <col min="3078" max="3078" width="8" style="14" customWidth="1"/>
    <col min="3079" max="3079" width="15.26953125" style="14" customWidth="1"/>
    <col min="3080" max="3083" width="11.7265625" style="14" customWidth="1"/>
    <col min="3084" max="3084" width="10" style="14" customWidth="1"/>
    <col min="3085" max="3086" width="11.7265625" style="14" customWidth="1"/>
    <col min="3087" max="3087" width="10" style="14" customWidth="1"/>
    <col min="3088" max="3329" width="9.1796875" style="14"/>
    <col min="3330" max="3330" width="4" style="14" customWidth="1"/>
    <col min="3331" max="3331" width="6.26953125" style="14" customWidth="1"/>
    <col min="3332" max="3332" width="7.81640625" style="14" customWidth="1"/>
    <col min="3333" max="3333" width="18" style="14" customWidth="1"/>
    <col min="3334" max="3334" width="8" style="14" customWidth="1"/>
    <col min="3335" max="3335" width="15.26953125" style="14" customWidth="1"/>
    <col min="3336" max="3339" width="11.7265625" style="14" customWidth="1"/>
    <col min="3340" max="3340" width="10" style="14" customWidth="1"/>
    <col min="3341" max="3342" width="11.7265625" style="14" customWidth="1"/>
    <col min="3343" max="3343" width="10" style="14" customWidth="1"/>
    <col min="3344" max="3585" width="9.1796875" style="14"/>
    <col min="3586" max="3586" width="4" style="14" customWidth="1"/>
    <col min="3587" max="3587" width="6.26953125" style="14" customWidth="1"/>
    <col min="3588" max="3588" width="7.81640625" style="14" customWidth="1"/>
    <col min="3589" max="3589" width="18" style="14" customWidth="1"/>
    <col min="3590" max="3590" width="8" style="14" customWidth="1"/>
    <col min="3591" max="3591" width="15.26953125" style="14" customWidth="1"/>
    <col min="3592" max="3595" width="11.7265625" style="14" customWidth="1"/>
    <col min="3596" max="3596" width="10" style="14" customWidth="1"/>
    <col min="3597" max="3598" width="11.7265625" style="14" customWidth="1"/>
    <col min="3599" max="3599" width="10" style="14" customWidth="1"/>
    <col min="3600" max="3841" width="9.1796875" style="14"/>
    <col min="3842" max="3842" width="4" style="14" customWidth="1"/>
    <col min="3843" max="3843" width="6.26953125" style="14" customWidth="1"/>
    <col min="3844" max="3844" width="7.81640625" style="14" customWidth="1"/>
    <col min="3845" max="3845" width="18" style="14" customWidth="1"/>
    <col min="3846" max="3846" width="8" style="14" customWidth="1"/>
    <col min="3847" max="3847" width="15.26953125" style="14" customWidth="1"/>
    <col min="3848" max="3851" width="11.7265625" style="14" customWidth="1"/>
    <col min="3852" max="3852" width="10" style="14" customWidth="1"/>
    <col min="3853" max="3854" width="11.7265625" style="14" customWidth="1"/>
    <col min="3855" max="3855" width="10" style="14" customWidth="1"/>
    <col min="3856" max="4097" width="9.1796875" style="14"/>
    <col min="4098" max="4098" width="4" style="14" customWidth="1"/>
    <col min="4099" max="4099" width="6.26953125" style="14" customWidth="1"/>
    <col min="4100" max="4100" width="7.81640625" style="14" customWidth="1"/>
    <col min="4101" max="4101" width="18" style="14" customWidth="1"/>
    <col min="4102" max="4102" width="8" style="14" customWidth="1"/>
    <col min="4103" max="4103" width="15.26953125" style="14" customWidth="1"/>
    <col min="4104" max="4107" width="11.7265625" style="14" customWidth="1"/>
    <col min="4108" max="4108" width="10" style="14" customWidth="1"/>
    <col min="4109" max="4110" width="11.7265625" style="14" customWidth="1"/>
    <col min="4111" max="4111" width="10" style="14" customWidth="1"/>
    <col min="4112" max="4353" width="9.1796875" style="14"/>
    <col min="4354" max="4354" width="4" style="14" customWidth="1"/>
    <col min="4355" max="4355" width="6.26953125" style="14" customWidth="1"/>
    <col min="4356" max="4356" width="7.81640625" style="14" customWidth="1"/>
    <col min="4357" max="4357" width="18" style="14" customWidth="1"/>
    <col min="4358" max="4358" width="8" style="14" customWidth="1"/>
    <col min="4359" max="4359" width="15.26953125" style="14" customWidth="1"/>
    <col min="4360" max="4363" width="11.7265625" style="14" customWidth="1"/>
    <col min="4364" max="4364" width="10" style="14" customWidth="1"/>
    <col min="4365" max="4366" width="11.7265625" style="14" customWidth="1"/>
    <col min="4367" max="4367" width="10" style="14" customWidth="1"/>
    <col min="4368" max="4609" width="9.1796875" style="14"/>
    <col min="4610" max="4610" width="4" style="14" customWidth="1"/>
    <col min="4611" max="4611" width="6.26953125" style="14" customWidth="1"/>
    <col min="4612" max="4612" width="7.81640625" style="14" customWidth="1"/>
    <col min="4613" max="4613" width="18" style="14" customWidth="1"/>
    <col min="4614" max="4614" width="8" style="14" customWidth="1"/>
    <col min="4615" max="4615" width="15.26953125" style="14" customWidth="1"/>
    <col min="4616" max="4619" width="11.7265625" style="14" customWidth="1"/>
    <col min="4620" max="4620" width="10" style="14" customWidth="1"/>
    <col min="4621" max="4622" width="11.7265625" style="14" customWidth="1"/>
    <col min="4623" max="4623" width="10" style="14" customWidth="1"/>
    <col min="4624" max="4865" width="9.1796875" style="14"/>
    <col min="4866" max="4866" width="4" style="14" customWidth="1"/>
    <col min="4867" max="4867" width="6.26953125" style="14" customWidth="1"/>
    <col min="4868" max="4868" width="7.81640625" style="14" customWidth="1"/>
    <col min="4869" max="4869" width="18" style="14" customWidth="1"/>
    <col min="4870" max="4870" width="8" style="14" customWidth="1"/>
    <col min="4871" max="4871" width="15.26953125" style="14" customWidth="1"/>
    <col min="4872" max="4875" width="11.7265625" style="14" customWidth="1"/>
    <col min="4876" max="4876" width="10" style="14" customWidth="1"/>
    <col min="4877" max="4878" width="11.7265625" style="14" customWidth="1"/>
    <col min="4879" max="4879" width="10" style="14" customWidth="1"/>
    <col min="4880" max="5121" width="9.1796875" style="14"/>
    <col min="5122" max="5122" width="4" style="14" customWidth="1"/>
    <col min="5123" max="5123" width="6.26953125" style="14" customWidth="1"/>
    <col min="5124" max="5124" width="7.81640625" style="14" customWidth="1"/>
    <col min="5125" max="5125" width="18" style="14" customWidth="1"/>
    <col min="5126" max="5126" width="8" style="14" customWidth="1"/>
    <col min="5127" max="5127" width="15.26953125" style="14" customWidth="1"/>
    <col min="5128" max="5131" width="11.7265625" style="14" customWidth="1"/>
    <col min="5132" max="5132" width="10" style="14" customWidth="1"/>
    <col min="5133" max="5134" width="11.7265625" style="14" customWidth="1"/>
    <col min="5135" max="5135" width="10" style="14" customWidth="1"/>
    <col min="5136" max="5377" width="9.1796875" style="14"/>
    <col min="5378" max="5378" width="4" style="14" customWidth="1"/>
    <col min="5379" max="5379" width="6.26953125" style="14" customWidth="1"/>
    <col min="5380" max="5380" width="7.81640625" style="14" customWidth="1"/>
    <col min="5381" max="5381" width="18" style="14" customWidth="1"/>
    <col min="5382" max="5382" width="8" style="14" customWidth="1"/>
    <col min="5383" max="5383" width="15.26953125" style="14" customWidth="1"/>
    <col min="5384" max="5387" width="11.7265625" style="14" customWidth="1"/>
    <col min="5388" max="5388" width="10" style="14" customWidth="1"/>
    <col min="5389" max="5390" width="11.7265625" style="14" customWidth="1"/>
    <col min="5391" max="5391" width="10" style="14" customWidth="1"/>
    <col min="5392" max="5633" width="9.1796875" style="14"/>
    <col min="5634" max="5634" width="4" style="14" customWidth="1"/>
    <col min="5635" max="5635" width="6.26953125" style="14" customWidth="1"/>
    <col min="5636" max="5636" width="7.81640625" style="14" customWidth="1"/>
    <col min="5637" max="5637" width="18" style="14" customWidth="1"/>
    <col min="5638" max="5638" width="8" style="14" customWidth="1"/>
    <col min="5639" max="5639" width="15.26953125" style="14" customWidth="1"/>
    <col min="5640" max="5643" width="11.7265625" style="14" customWidth="1"/>
    <col min="5644" max="5644" width="10" style="14" customWidth="1"/>
    <col min="5645" max="5646" width="11.7265625" style="14" customWidth="1"/>
    <col min="5647" max="5647" width="10" style="14" customWidth="1"/>
    <col min="5648" max="5889" width="9.1796875" style="14"/>
    <col min="5890" max="5890" width="4" style="14" customWidth="1"/>
    <col min="5891" max="5891" width="6.26953125" style="14" customWidth="1"/>
    <col min="5892" max="5892" width="7.81640625" style="14" customWidth="1"/>
    <col min="5893" max="5893" width="18" style="14" customWidth="1"/>
    <col min="5894" max="5894" width="8" style="14" customWidth="1"/>
    <col min="5895" max="5895" width="15.26953125" style="14" customWidth="1"/>
    <col min="5896" max="5899" width="11.7265625" style="14" customWidth="1"/>
    <col min="5900" max="5900" width="10" style="14" customWidth="1"/>
    <col min="5901" max="5902" width="11.7265625" style="14" customWidth="1"/>
    <col min="5903" max="5903" width="10" style="14" customWidth="1"/>
    <col min="5904" max="6145" width="9.1796875" style="14"/>
    <col min="6146" max="6146" width="4" style="14" customWidth="1"/>
    <col min="6147" max="6147" width="6.26953125" style="14" customWidth="1"/>
    <col min="6148" max="6148" width="7.81640625" style="14" customWidth="1"/>
    <col min="6149" max="6149" width="18" style="14" customWidth="1"/>
    <col min="6150" max="6150" width="8" style="14" customWidth="1"/>
    <col min="6151" max="6151" width="15.26953125" style="14" customWidth="1"/>
    <col min="6152" max="6155" width="11.7265625" style="14" customWidth="1"/>
    <col min="6156" max="6156" width="10" style="14" customWidth="1"/>
    <col min="6157" max="6158" width="11.7265625" style="14" customWidth="1"/>
    <col min="6159" max="6159" width="10" style="14" customWidth="1"/>
    <col min="6160" max="6401" width="9.1796875" style="14"/>
    <col min="6402" max="6402" width="4" style="14" customWidth="1"/>
    <col min="6403" max="6403" width="6.26953125" style="14" customWidth="1"/>
    <col min="6404" max="6404" width="7.81640625" style="14" customWidth="1"/>
    <col min="6405" max="6405" width="18" style="14" customWidth="1"/>
    <col min="6406" max="6406" width="8" style="14" customWidth="1"/>
    <col min="6407" max="6407" width="15.26953125" style="14" customWidth="1"/>
    <col min="6408" max="6411" width="11.7265625" style="14" customWidth="1"/>
    <col min="6412" max="6412" width="10" style="14" customWidth="1"/>
    <col min="6413" max="6414" width="11.7265625" style="14" customWidth="1"/>
    <col min="6415" max="6415" width="10" style="14" customWidth="1"/>
    <col min="6416" max="6657" width="9.1796875" style="14"/>
    <col min="6658" max="6658" width="4" style="14" customWidth="1"/>
    <col min="6659" max="6659" width="6.26953125" style="14" customWidth="1"/>
    <col min="6660" max="6660" width="7.81640625" style="14" customWidth="1"/>
    <col min="6661" max="6661" width="18" style="14" customWidth="1"/>
    <col min="6662" max="6662" width="8" style="14" customWidth="1"/>
    <col min="6663" max="6663" width="15.26953125" style="14" customWidth="1"/>
    <col min="6664" max="6667" width="11.7265625" style="14" customWidth="1"/>
    <col min="6668" max="6668" width="10" style="14" customWidth="1"/>
    <col min="6669" max="6670" width="11.7265625" style="14" customWidth="1"/>
    <col min="6671" max="6671" width="10" style="14" customWidth="1"/>
    <col min="6672" max="6913" width="9.1796875" style="14"/>
    <col min="6914" max="6914" width="4" style="14" customWidth="1"/>
    <col min="6915" max="6915" width="6.26953125" style="14" customWidth="1"/>
    <col min="6916" max="6916" width="7.81640625" style="14" customWidth="1"/>
    <col min="6917" max="6917" width="18" style="14" customWidth="1"/>
    <col min="6918" max="6918" width="8" style="14" customWidth="1"/>
    <col min="6919" max="6919" width="15.26953125" style="14" customWidth="1"/>
    <col min="6920" max="6923" width="11.7265625" style="14" customWidth="1"/>
    <col min="6924" max="6924" width="10" style="14" customWidth="1"/>
    <col min="6925" max="6926" width="11.7265625" style="14" customWidth="1"/>
    <col min="6927" max="6927" width="10" style="14" customWidth="1"/>
    <col min="6928" max="7169" width="9.1796875" style="14"/>
    <col min="7170" max="7170" width="4" style="14" customWidth="1"/>
    <col min="7171" max="7171" width="6.26953125" style="14" customWidth="1"/>
    <col min="7172" max="7172" width="7.81640625" style="14" customWidth="1"/>
    <col min="7173" max="7173" width="18" style="14" customWidth="1"/>
    <col min="7174" max="7174" width="8" style="14" customWidth="1"/>
    <col min="7175" max="7175" width="15.26953125" style="14" customWidth="1"/>
    <col min="7176" max="7179" width="11.7265625" style="14" customWidth="1"/>
    <col min="7180" max="7180" width="10" style="14" customWidth="1"/>
    <col min="7181" max="7182" width="11.7265625" style="14" customWidth="1"/>
    <col min="7183" max="7183" width="10" style="14" customWidth="1"/>
    <col min="7184" max="7425" width="9.1796875" style="14"/>
    <col min="7426" max="7426" width="4" style="14" customWidth="1"/>
    <col min="7427" max="7427" width="6.26953125" style="14" customWidth="1"/>
    <col min="7428" max="7428" width="7.81640625" style="14" customWidth="1"/>
    <col min="7429" max="7429" width="18" style="14" customWidth="1"/>
    <col min="7430" max="7430" width="8" style="14" customWidth="1"/>
    <col min="7431" max="7431" width="15.26953125" style="14" customWidth="1"/>
    <col min="7432" max="7435" width="11.7265625" style="14" customWidth="1"/>
    <col min="7436" max="7436" width="10" style="14" customWidth="1"/>
    <col min="7437" max="7438" width="11.7265625" style="14" customWidth="1"/>
    <col min="7439" max="7439" width="10" style="14" customWidth="1"/>
    <col min="7440" max="7681" width="9.1796875" style="14"/>
    <col min="7682" max="7682" width="4" style="14" customWidth="1"/>
    <col min="7683" max="7683" width="6.26953125" style="14" customWidth="1"/>
    <col min="7684" max="7684" width="7.81640625" style="14" customWidth="1"/>
    <col min="7685" max="7685" width="18" style="14" customWidth="1"/>
    <col min="7686" max="7686" width="8" style="14" customWidth="1"/>
    <col min="7687" max="7687" width="15.26953125" style="14" customWidth="1"/>
    <col min="7688" max="7691" width="11.7265625" style="14" customWidth="1"/>
    <col min="7692" max="7692" width="10" style="14" customWidth="1"/>
    <col min="7693" max="7694" width="11.7265625" style="14" customWidth="1"/>
    <col min="7695" max="7695" width="10" style="14" customWidth="1"/>
    <col min="7696" max="7937" width="9.1796875" style="14"/>
    <col min="7938" max="7938" width="4" style="14" customWidth="1"/>
    <col min="7939" max="7939" width="6.26953125" style="14" customWidth="1"/>
    <col min="7940" max="7940" width="7.81640625" style="14" customWidth="1"/>
    <col min="7941" max="7941" width="18" style="14" customWidth="1"/>
    <col min="7942" max="7942" width="8" style="14" customWidth="1"/>
    <col min="7943" max="7943" width="15.26953125" style="14" customWidth="1"/>
    <col min="7944" max="7947" width="11.7265625" style="14" customWidth="1"/>
    <col min="7948" max="7948" width="10" style="14" customWidth="1"/>
    <col min="7949" max="7950" width="11.7265625" style="14" customWidth="1"/>
    <col min="7951" max="7951" width="10" style="14" customWidth="1"/>
    <col min="7952" max="8193" width="9.1796875" style="14"/>
    <col min="8194" max="8194" width="4" style="14" customWidth="1"/>
    <col min="8195" max="8195" width="6.26953125" style="14" customWidth="1"/>
    <col min="8196" max="8196" width="7.81640625" style="14" customWidth="1"/>
    <col min="8197" max="8197" width="18" style="14" customWidth="1"/>
    <col min="8198" max="8198" width="8" style="14" customWidth="1"/>
    <col min="8199" max="8199" width="15.26953125" style="14" customWidth="1"/>
    <col min="8200" max="8203" width="11.7265625" style="14" customWidth="1"/>
    <col min="8204" max="8204" width="10" style="14" customWidth="1"/>
    <col min="8205" max="8206" width="11.7265625" style="14" customWidth="1"/>
    <col min="8207" max="8207" width="10" style="14" customWidth="1"/>
    <col min="8208" max="8449" width="9.1796875" style="14"/>
    <col min="8450" max="8450" width="4" style="14" customWidth="1"/>
    <col min="8451" max="8451" width="6.26953125" style="14" customWidth="1"/>
    <col min="8452" max="8452" width="7.81640625" style="14" customWidth="1"/>
    <col min="8453" max="8453" width="18" style="14" customWidth="1"/>
    <col min="8454" max="8454" width="8" style="14" customWidth="1"/>
    <col min="8455" max="8455" width="15.26953125" style="14" customWidth="1"/>
    <col min="8456" max="8459" width="11.7265625" style="14" customWidth="1"/>
    <col min="8460" max="8460" width="10" style="14" customWidth="1"/>
    <col min="8461" max="8462" width="11.7265625" style="14" customWidth="1"/>
    <col min="8463" max="8463" width="10" style="14" customWidth="1"/>
    <col min="8464" max="8705" width="9.1796875" style="14"/>
    <col min="8706" max="8706" width="4" style="14" customWidth="1"/>
    <col min="8707" max="8707" width="6.26953125" style="14" customWidth="1"/>
    <col min="8708" max="8708" width="7.81640625" style="14" customWidth="1"/>
    <col min="8709" max="8709" width="18" style="14" customWidth="1"/>
    <col min="8710" max="8710" width="8" style="14" customWidth="1"/>
    <col min="8711" max="8711" width="15.26953125" style="14" customWidth="1"/>
    <col min="8712" max="8715" width="11.7265625" style="14" customWidth="1"/>
    <col min="8716" max="8716" width="10" style="14" customWidth="1"/>
    <col min="8717" max="8718" width="11.7265625" style="14" customWidth="1"/>
    <col min="8719" max="8719" width="10" style="14" customWidth="1"/>
    <col min="8720" max="8961" width="9.1796875" style="14"/>
    <col min="8962" max="8962" width="4" style="14" customWidth="1"/>
    <col min="8963" max="8963" width="6.26953125" style="14" customWidth="1"/>
    <col min="8964" max="8964" width="7.81640625" style="14" customWidth="1"/>
    <col min="8965" max="8965" width="18" style="14" customWidth="1"/>
    <col min="8966" max="8966" width="8" style="14" customWidth="1"/>
    <col min="8967" max="8967" width="15.26953125" style="14" customWidth="1"/>
    <col min="8968" max="8971" width="11.7265625" style="14" customWidth="1"/>
    <col min="8972" max="8972" width="10" style="14" customWidth="1"/>
    <col min="8973" max="8974" width="11.7265625" style="14" customWidth="1"/>
    <col min="8975" max="8975" width="10" style="14" customWidth="1"/>
    <col min="8976" max="9217" width="9.1796875" style="14"/>
    <col min="9218" max="9218" width="4" style="14" customWidth="1"/>
    <col min="9219" max="9219" width="6.26953125" style="14" customWidth="1"/>
    <col min="9220" max="9220" width="7.81640625" style="14" customWidth="1"/>
    <col min="9221" max="9221" width="18" style="14" customWidth="1"/>
    <col min="9222" max="9222" width="8" style="14" customWidth="1"/>
    <col min="9223" max="9223" width="15.26953125" style="14" customWidth="1"/>
    <col min="9224" max="9227" width="11.7265625" style="14" customWidth="1"/>
    <col min="9228" max="9228" width="10" style="14" customWidth="1"/>
    <col min="9229" max="9230" width="11.7265625" style="14" customWidth="1"/>
    <col min="9231" max="9231" width="10" style="14" customWidth="1"/>
    <col min="9232" max="9473" width="9.1796875" style="14"/>
    <col min="9474" max="9474" width="4" style="14" customWidth="1"/>
    <col min="9475" max="9475" width="6.26953125" style="14" customWidth="1"/>
    <col min="9476" max="9476" width="7.81640625" style="14" customWidth="1"/>
    <col min="9477" max="9477" width="18" style="14" customWidth="1"/>
    <col min="9478" max="9478" width="8" style="14" customWidth="1"/>
    <col min="9479" max="9479" width="15.26953125" style="14" customWidth="1"/>
    <col min="9480" max="9483" width="11.7265625" style="14" customWidth="1"/>
    <col min="9484" max="9484" width="10" style="14" customWidth="1"/>
    <col min="9485" max="9486" width="11.7265625" style="14" customWidth="1"/>
    <col min="9487" max="9487" width="10" style="14" customWidth="1"/>
    <col min="9488" max="9729" width="9.1796875" style="14"/>
    <col min="9730" max="9730" width="4" style="14" customWidth="1"/>
    <col min="9731" max="9731" width="6.26953125" style="14" customWidth="1"/>
    <col min="9732" max="9732" width="7.81640625" style="14" customWidth="1"/>
    <col min="9733" max="9733" width="18" style="14" customWidth="1"/>
    <col min="9734" max="9734" width="8" style="14" customWidth="1"/>
    <col min="9735" max="9735" width="15.26953125" style="14" customWidth="1"/>
    <col min="9736" max="9739" width="11.7265625" style="14" customWidth="1"/>
    <col min="9740" max="9740" width="10" style="14" customWidth="1"/>
    <col min="9741" max="9742" width="11.7265625" style="14" customWidth="1"/>
    <col min="9743" max="9743" width="10" style="14" customWidth="1"/>
    <col min="9744" max="9985" width="9.1796875" style="14"/>
    <col min="9986" max="9986" width="4" style="14" customWidth="1"/>
    <col min="9987" max="9987" width="6.26953125" style="14" customWidth="1"/>
    <col min="9988" max="9988" width="7.81640625" style="14" customWidth="1"/>
    <col min="9989" max="9989" width="18" style="14" customWidth="1"/>
    <col min="9990" max="9990" width="8" style="14" customWidth="1"/>
    <col min="9991" max="9991" width="15.26953125" style="14" customWidth="1"/>
    <col min="9992" max="9995" width="11.7265625" style="14" customWidth="1"/>
    <col min="9996" max="9996" width="10" style="14" customWidth="1"/>
    <col min="9997" max="9998" width="11.7265625" style="14" customWidth="1"/>
    <col min="9999" max="9999" width="10" style="14" customWidth="1"/>
    <col min="10000" max="10241" width="9.1796875" style="14"/>
    <col min="10242" max="10242" width="4" style="14" customWidth="1"/>
    <col min="10243" max="10243" width="6.26953125" style="14" customWidth="1"/>
    <col min="10244" max="10244" width="7.81640625" style="14" customWidth="1"/>
    <col min="10245" max="10245" width="18" style="14" customWidth="1"/>
    <col min="10246" max="10246" width="8" style="14" customWidth="1"/>
    <col min="10247" max="10247" width="15.26953125" style="14" customWidth="1"/>
    <col min="10248" max="10251" width="11.7265625" style="14" customWidth="1"/>
    <col min="10252" max="10252" width="10" style="14" customWidth="1"/>
    <col min="10253" max="10254" width="11.7265625" style="14" customWidth="1"/>
    <col min="10255" max="10255" width="10" style="14" customWidth="1"/>
    <col min="10256" max="10497" width="9.1796875" style="14"/>
    <col min="10498" max="10498" width="4" style="14" customWidth="1"/>
    <col min="10499" max="10499" width="6.26953125" style="14" customWidth="1"/>
    <col min="10500" max="10500" width="7.81640625" style="14" customWidth="1"/>
    <col min="10501" max="10501" width="18" style="14" customWidth="1"/>
    <col min="10502" max="10502" width="8" style="14" customWidth="1"/>
    <col min="10503" max="10503" width="15.26953125" style="14" customWidth="1"/>
    <col min="10504" max="10507" width="11.7265625" style="14" customWidth="1"/>
    <col min="10508" max="10508" width="10" style="14" customWidth="1"/>
    <col min="10509" max="10510" width="11.7265625" style="14" customWidth="1"/>
    <col min="10511" max="10511" width="10" style="14" customWidth="1"/>
    <col min="10512" max="10753" width="9.1796875" style="14"/>
    <col min="10754" max="10754" width="4" style="14" customWidth="1"/>
    <col min="10755" max="10755" width="6.26953125" style="14" customWidth="1"/>
    <col min="10756" max="10756" width="7.81640625" style="14" customWidth="1"/>
    <col min="10757" max="10757" width="18" style="14" customWidth="1"/>
    <col min="10758" max="10758" width="8" style="14" customWidth="1"/>
    <col min="10759" max="10759" width="15.26953125" style="14" customWidth="1"/>
    <col min="10760" max="10763" width="11.7265625" style="14" customWidth="1"/>
    <col min="10764" max="10764" width="10" style="14" customWidth="1"/>
    <col min="10765" max="10766" width="11.7265625" style="14" customWidth="1"/>
    <col min="10767" max="10767" width="10" style="14" customWidth="1"/>
    <col min="10768" max="11009" width="9.1796875" style="14"/>
    <col min="11010" max="11010" width="4" style="14" customWidth="1"/>
    <col min="11011" max="11011" width="6.26953125" style="14" customWidth="1"/>
    <col min="11012" max="11012" width="7.81640625" style="14" customWidth="1"/>
    <col min="11013" max="11013" width="18" style="14" customWidth="1"/>
    <col min="11014" max="11014" width="8" style="14" customWidth="1"/>
    <col min="11015" max="11015" width="15.26953125" style="14" customWidth="1"/>
    <col min="11016" max="11019" width="11.7265625" style="14" customWidth="1"/>
    <col min="11020" max="11020" width="10" style="14" customWidth="1"/>
    <col min="11021" max="11022" width="11.7265625" style="14" customWidth="1"/>
    <col min="11023" max="11023" width="10" style="14" customWidth="1"/>
    <col min="11024" max="11265" width="9.1796875" style="14"/>
    <col min="11266" max="11266" width="4" style="14" customWidth="1"/>
    <col min="11267" max="11267" width="6.26953125" style="14" customWidth="1"/>
    <col min="11268" max="11268" width="7.81640625" style="14" customWidth="1"/>
    <col min="11269" max="11269" width="18" style="14" customWidth="1"/>
    <col min="11270" max="11270" width="8" style="14" customWidth="1"/>
    <col min="11271" max="11271" width="15.26953125" style="14" customWidth="1"/>
    <col min="11272" max="11275" width="11.7265625" style="14" customWidth="1"/>
    <col min="11276" max="11276" width="10" style="14" customWidth="1"/>
    <col min="11277" max="11278" width="11.7265625" style="14" customWidth="1"/>
    <col min="11279" max="11279" width="10" style="14" customWidth="1"/>
    <col min="11280" max="11521" width="9.1796875" style="14"/>
    <col min="11522" max="11522" width="4" style="14" customWidth="1"/>
    <col min="11523" max="11523" width="6.26953125" style="14" customWidth="1"/>
    <col min="11524" max="11524" width="7.81640625" style="14" customWidth="1"/>
    <col min="11525" max="11525" width="18" style="14" customWidth="1"/>
    <col min="11526" max="11526" width="8" style="14" customWidth="1"/>
    <col min="11527" max="11527" width="15.26953125" style="14" customWidth="1"/>
    <col min="11528" max="11531" width="11.7265625" style="14" customWidth="1"/>
    <col min="11532" max="11532" width="10" style="14" customWidth="1"/>
    <col min="11533" max="11534" width="11.7265625" style="14" customWidth="1"/>
    <col min="11535" max="11535" width="10" style="14" customWidth="1"/>
    <col min="11536" max="11777" width="9.1796875" style="14"/>
    <col min="11778" max="11778" width="4" style="14" customWidth="1"/>
    <col min="11779" max="11779" width="6.26953125" style="14" customWidth="1"/>
    <col min="11780" max="11780" width="7.81640625" style="14" customWidth="1"/>
    <col min="11781" max="11781" width="18" style="14" customWidth="1"/>
    <col min="11782" max="11782" width="8" style="14" customWidth="1"/>
    <col min="11783" max="11783" width="15.26953125" style="14" customWidth="1"/>
    <col min="11784" max="11787" width="11.7265625" style="14" customWidth="1"/>
    <col min="11788" max="11788" width="10" style="14" customWidth="1"/>
    <col min="11789" max="11790" width="11.7265625" style="14" customWidth="1"/>
    <col min="11791" max="11791" width="10" style="14" customWidth="1"/>
    <col min="11792" max="12033" width="9.1796875" style="14"/>
    <col min="12034" max="12034" width="4" style="14" customWidth="1"/>
    <col min="12035" max="12035" width="6.26953125" style="14" customWidth="1"/>
    <col min="12036" max="12036" width="7.81640625" style="14" customWidth="1"/>
    <col min="12037" max="12037" width="18" style="14" customWidth="1"/>
    <col min="12038" max="12038" width="8" style="14" customWidth="1"/>
    <col min="12039" max="12039" width="15.26953125" style="14" customWidth="1"/>
    <col min="12040" max="12043" width="11.7265625" style="14" customWidth="1"/>
    <col min="12044" max="12044" width="10" style="14" customWidth="1"/>
    <col min="12045" max="12046" width="11.7265625" style="14" customWidth="1"/>
    <col min="12047" max="12047" width="10" style="14" customWidth="1"/>
    <col min="12048" max="12289" width="9.1796875" style="14"/>
    <col min="12290" max="12290" width="4" style="14" customWidth="1"/>
    <col min="12291" max="12291" width="6.26953125" style="14" customWidth="1"/>
    <col min="12292" max="12292" width="7.81640625" style="14" customWidth="1"/>
    <col min="12293" max="12293" width="18" style="14" customWidth="1"/>
    <col min="12294" max="12294" width="8" style="14" customWidth="1"/>
    <col min="12295" max="12295" width="15.26953125" style="14" customWidth="1"/>
    <col min="12296" max="12299" width="11.7265625" style="14" customWidth="1"/>
    <col min="12300" max="12300" width="10" style="14" customWidth="1"/>
    <col min="12301" max="12302" width="11.7265625" style="14" customWidth="1"/>
    <col min="12303" max="12303" width="10" style="14" customWidth="1"/>
    <col min="12304" max="12545" width="9.1796875" style="14"/>
    <col min="12546" max="12546" width="4" style="14" customWidth="1"/>
    <col min="12547" max="12547" width="6.26953125" style="14" customWidth="1"/>
    <col min="12548" max="12548" width="7.81640625" style="14" customWidth="1"/>
    <col min="12549" max="12549" width="18" style="14" customWidth="1"/>
    <col min="12550" max="12550" width="8" style="14" customWidth="1"/>
    <col min="12551" max="12551" width="15.26953125" style="14" customWidth="1"/>
    <col min="12552" max="12555" width="11.7265625" style="14" customWidth="1"/>
    <col min="12556" max="12556" width="10" style="14" customWidth="1"/>
    <col min="12557" max="12558" width="11.7265625" style="14" customWidth="1"/>
    <col min="12559" max="12559" width="10" style="14" customWidth="1"/>
    <col min="12560" max="12801" width="9.1796875" style="14"/>
    <col min="12802" max="12802" width="4" style="14" customWidth="1"/>
    <col min="12803" max="12803" width="6.26953125" style="14" customWidth="1"/>
    <col min="12804" max="12804" width="7.81640625" style="14" customWidth="1"/>
    <col min="12805" max="12805" width="18" style="14" customWidth="1"/>
    <col min="12806" max="12806" width="8" style="14" customWidth="1"/>
    <col min="12807" max="12807" width="15.26953125" style="14" customWidth="1"/>
    <col min="12808" max="12811" width="11.7265625" style="14" customWidth="1"/>
    <col min="12812" max="12812" width="10" style="14" customWidth="1"/>
    <col min="12813" max="12814" width="11.7265625" style="14" customWidth="1"/>
    <col min="12815" max="12815" width="10" style="14" customWidth="1"/>
    <col min="12816" max="13057" width="9.1796875" style="14"/>
    <col min="13058" max="13058" width="4" style="14" customWidth="1"/>
    <col min="13059" max="13059" width="6.26953125" style="14" customWidth="1"/>
    <col min="13060" max="13060" width="7.81640625" style="14" customWidth="1"/>
    <col min="13061" max="13061" width="18" style="14" customWidth="1"/>
    <col min="13062" max="13062" width="8" style="14" customWidth="1"/>
    <col min="13063" max="13063" width="15.26953125" style="14" customWidth="1"/>
    <col min="13064" max="13067" width="11.7265625" style="14" customWidth="1"/>
    <col min="13068" max="13068" width="10" style="14" customWidth="1"/>
    <col min="13069" max="13070" width="11.7265625" style="14" customWidth="1"/>
    <col min="13071" max="13071" width="10" style="14" customWidth="1"/>
    <col min="13072" max="13313" width="9.1796875" style="14"/>
    <col min="13314" max="13314" width="4" style="14" customWidth="1"/>
    <col min="13315" max="13315" width="6.26953125" style="14" customWidth="1"/>
    <col min="13316" max="13316" width="7.81640625" style="14" customWidth="1"/>
    <col min="13317" max="13317" width="18" style="14" customWidth="1"/>
    <col min="13318" max="13318" width="8" style="14" customWidth="1"/>
    <col min="13319" max="13319" width="15.26953125" style="14" customWidth="1"/>
    <col min="13320" max="13323" width="11.7265625" style="14" customWidth="1"/>
    <col min="13324" max="13324" width="10" style="14" customWidth="1"/>
    <col min="13325" max="13326" width="11.7265625" style="14" customWidth="1"/>
    <col min="13327" max="13327" width="10" style="14" customWidth="1"/>
    <col min="13328" max="13569" width="9.1796875" style="14"/>
    <col min="13570" max="13570" width="4" style="14" customWidth="1"/>
    <col min="13571" max="13571" width="6.26953125" style="14" customWidth="1"/>
    <col min="13572" max="13572" width="7.81640625" style="14" customWidth="1"/>
    <col min="13573" max="13573" width="18" style="14" customWidth="1"/>
    <col min="13574" max="13574" width="8" style="14" customWidth="1"/>
    <col min="13575" max="13575" width="15.26953125" style="14" customWidth="1"/>
    <col min="13576" max="13579" width="11.7265625" style="14" customWidth="1"/>
    <col min="13580" max="13580" width="10" style="14" customWidth="1"/>
    <col min="13581" max="13582" width="11.7265625" style="14" customWidth="1"/>
    <col min="13583" max="13583" width="10" style="14" customWidth="1"/>
    <col min="13584" max="13825" width="9.1796875" style="14"/>
    <col min="13826" max="13826" width="4" style="14" customWidth="1"/>
    <col min="13827" max="13827" width="6.26953125" style="14" customWidth="1"/>
    <col min="13828" max="13828" width="7.81640625" style="14" customWidth="1"/>
    <col min="13829" max="13829" width="18" style="14" customWidth="1"/>
    <col min="13830" max="13830" width="8" style="14" customWidth="1"/>
    <col min="13831" max="13831" width="15.26953125" style="14" customWidth="1"/>
    <col min="13832" max="13835" width="11.7265625" style="14" customWidth="1"/>
    <col min="13836" max="13836" width="10" style="14" customWidth="1"/>
    <col min="13837" max="13838" width="11.7265625" style="14" customWidth="1"/>
    <col min="13839" max="13839" width="10" style="14" customWidth="1"/>
    <col min="13840" max="14081" width="9.1796875" style="14"/>
    <col min="14082" max="14082" width="4" style="14" customWidth="1"/>
    <col min="14083" max="14083" width="6.26953125" style="14" customWidth="1"/>
    <col min="14084" max="14084" width="7.81640625" style="14" customWidth="1"/>
    <col min="14085" max="14085" width="18" style="14" customWidth="1"/>
    <col min="14086" max="14086" width="8" style="14" customWidth="1"/>
    <col min="14087" max="14087" width="15.26953125" style="14" customWidth="1"/>
    <col min="14088" max="14091" width="11.7265625" style="14" customWidth="1"/>
    <col min="14092" max="14092" width="10" style="14" customWidth="1"/>
    <col min="14093" max="14094" width="11.7265625" style="14" customWidth="1"/>
    <col min="14095" max="14095" width="10" style="14" customWidth="1"/>
    <col min="14096" max="14337" width="9.1796875" style="14"/>
    <col min="14338" max="14338" width="4" style="14" customWidth="1"/>
    <col min="14339" max="14339" width="6.26953125" style="14" customWidth="1"/>
    <col min="14340" max="14340" width="7.81640625" style="14" customWidth="1"/>
    <col min="14341" max="14341" width="18" style="14" customWidth="1"/>
    <col min="14342" max="14342" width="8" style="14" customWidth="1"/>
    <col min="14343" max="14343" width="15.26953125" style="14" customWidth="1"/>
    <col min="14344" max="14347" width="11.7265625" style="14" customWidth="1"/>
    <col min="14348" max="14348" width="10" style="14" customWidth="1"/>
    <col min="14349" max="14350" width="11.7265625" style="14" customWidth="1"/>
    <col min="14351" max="14351" width="10" style="14" customWidth="1"/>
    <col min="14352" max="14593" width="9.1796875" style="14"/>
    <col min="14594" max="14594" width="4" style="14" customWidth="1"/>
    <col min="14595" max="14595" width="6.26953125" style="14" customWidth="1"/>
    <col min="14596" max="14596" width="7.81640625" style="14" customWidth="1"/>
    <col min="14597" max="14597" width="18" style="14" customWidth="1"/>
    <col min="14598" max="14598" width="8" style="14" customWidth="1"/>
    <col min="14599" max="14599" width="15.26953125" style="14" customWidth="1"/>
    <col min="14600" max="14603" width="11.7265625" style="14" customWidth="1"/>
    <col min="14604" max="14604" width="10" style="14" customWidth="1"/>
    <col min="14605" max="14606" width="11.7265625" style="14" customWidth="1"/>
    <col min="14607" max="14607" width="10" style="14" customWidth="1"/>
    <col min="14608" max="14849" width="9.1796875" style="14"/>
    <col min="14850" max="14850" width="4" style="14" customWidth="1"/>
    <col min="14851" max="14851" width="6.26953125" style="14" customWidth="1"/>
    <col min="14852" max="14852" width="7.81640625" style="14" customWidth="1"/>
    <col min="14853" max="14853" width="18" style="14" customWidth="1"/>
    <col min="14854" max="14854" width="8" style="14" customWidth="1"/>
    <col min="14855" max="14855" width="15.26953125" style="14" customWidth="1"/>
    <col min="14856" max="14859" width="11.7265625" style="14" customWidth="1"/>
    <col min="14860" max="14860" width="10" style="14" customWidth="1"/>
    <col min="14861" max="14862" width="11.7265625" style="14" customWidth="1"/>
    <col min="14863" max="14863" width="10" style="14" customWidth="1"/>
    <col min="14864" max="15105" width="9.1796875" style="14"/>
    <col min="15106" max="15106" width="4" style="14" customWidth="1"/>
    <col min="15107" max="15107" width="6.26953125" style="14" customWidth="1"/>
    <col min="15108" max="15108" width="7.81640625" style="14" customWidth="1"/>
    <col min="15109" max="15109" width="18" style="14" customWidth="1"/>
    <col min="15110" max="15110" width="8" style="14" customWidth="1"/>
    <col min="15111" max="15111" width="15.26953125" style="14" customWidth="1"/>
    <col min="15112" max="15115" width="11.7265625" style="14" customWidth="1"/>
    <col min="15116" max="15116" width="10" style="14" customWidth="1"/>
    <col min="15117" max="15118" width="11.7265625" style="14" customWidth="1"/>
    <col min="15119" max="15119" width="10" style="14" customWidth="1"/>
    <col min="15120" max="15361" width="9.1796875" style="14"/>
    <col min="15362" max="15362" width="4" style="14" customWidth="1"/>
    <col min="15363" max="15363" width="6.26953125" style="14" customWidth="1"/>
    <col min="15364" max="15364" width="7.81640625" style="14" customWidth="1"/>
    <col min="15365" max="15365" width="18" style="14" customWidth="1"/>
    <col min="15366" max="15366" width="8" style="14" customWidth="1"/>
    <col min="15367" max="15367" width="15.26953125" style="14" customWidth="1"/>
    <col min="15368" max="15371" width="11.7265625" style="14" customWidth="1"/>
    <col min="15372" max="15372" width="10" style="14" customWidth="1"/>
    <col min="15373" max="15374" width="11.7265625" style="14" customWidth="1"/>
    <col min="15375" max="15375" width="10" style="14" customWidth="1"/>
    <col min="15376" max="15617" width="9.1796875" style="14"/>
    <col min="15618" max="15618" width="4" style="14" customWidth="1"/>
    <col min="15619" max="15619" width="6.26953125" style="14" customWidth="1"/>
    <col min="15620" max="15620" width="7.81640625" style="14" customWidth="1"/>
    <col min="15621" max="15621" width="18" style="14" customWidth="1"/>
    <col min="15622" max="15622" width="8" style="14" customWidth="1"/>
    <col min="15623" max="15623" width="15.26953125" style="14" customWidth="1"/>
    <col min="15624" max="15627" width="11.7265625" style="14" customWidth="1"/>
    <col min="15628" max="15628" width="10" style="14" customWidth="1"/>
    <col min="15629" max="15630" width="11.7265625" style="14" customWidth="1"/>
    <col min="15631" max="15631" width="10" style="14" customWidth="1"/>
    <col min="15632" max="15873" width="9.1796875" style="14"/>
    <col min="15874" max="15874" width="4" style="14" customWidth="1"/>
    <col min="15875" max="15875" width="6.26953125" style="14" customWidth="1"/>
    <col min="15876" max="15876" width="7.81640625" style="14" customWidth="1"/>
    <col min="15877" max="15877" width="18" style="14" customWidth="1"/>
    <col min="15878" max="15878" width="8" style="14" customWidth="1"/>
    <col min="15879" max="15879" width="15.26953125" style="14" customWidth="1"/>
    <col min="15880" max="15883" width="11.7265625" style="14" customWidth="1"/>
    <col min="15884" max="15884" width="10" style="14" customWidth="1"/>
    <col min="15885" max="15886" width="11.7265625" style="14" customWidth="1"/>
    <col min="15887" max="15887" width="10" style="14" customWidth="1"/>
    <col min="15888" max="16129" width="9.1796875" style="14"/>
    <col min="16130" max="16130" width="4" style="14" customWidth="1"/>
    <col min="16131" max="16131" width="6.26953125" style="14" customWidth="1"/>
    <col min="16132" max="16132" width="7.81640625" style="14" customWidth="1"/>
    <col min="16133" max="16133" width="18" style="14" customWidth="1"/>
    <col min="16134" max="16134" width="8" style="14" customWidth="1"/>
    <col min="16135" max="16135" width="15.26953125" style="14" customWidth="1"/>
    <col min="16136" max="16139" width="11.7265625" style="14" customWidth="1"/>
    <col min="16140" max="16140" width="10" style="14" customWidth="1"/>
    <col min="16141" max="16142" width="11.7265625" style="14" customWidth="1"/>
    <col min="16143" max="16143" width="10" style="14" customWidth="1"/>
    <col min="16144" max="16384" width="9.1796875" style="14"/>
  </cols>
  <sheetData>
    <row r="1" spans="1:32" s="1" customFormat="1" ht="30" customHeight="1" x14ac:dyDescent="0.3">
      <c r="A1" s="538" t="str">
        <f>"ОСНОВНОЙ ТУРНИР В СПОРТИВНОЙ ДИСЦИПЛИНЕ "&amp;IF(OR(K6="ЮНОШИ И ДЕВУШКИ",K6="ЮНИОРЫ И ЮНИОРКИ",K6="МУЖЧИНЫ И ЖЕНЩИНЫ"),"“СМЕШАННЫЙ ПАРНЫЙ РАЗРЯД“","“ПЛЯЖНЫЙ ТЕННИС - ПАРНЫЙ РАЗРЯД“")</f>
        <v>ОСНОВНОЙ ТУРНИР В СПОРТИВНОЙ ДИСЦИПЛИНЕ “ПЛЯЖНЫЙ ТЕННИС - ПАРНЫЙ РАЗРЯД“</v>
      </c>
      <c r="B1" s="538"/>
      <c r="C1" s="538"/>
      <c r="D1" s="538"/>
      <c r="E1" s="538"/>
      <c r="F1" s="538"/>
      <c r="G1" s="538"/>
      <c r="H1" s="538"/>
      <c r="I1" s="538"/>
      <c r="J1" s="538"/>
      <c r="K1" s="538"/>
      <c r="L1" s="538"/>
      <c r="M1" s="538"/>
      <c r="N1" s="538"/>
      <c r="O1" s="538"/>
    </row>
    <row r="2" spans="1:32" s="2" customFormat="1" ht="10" x14ac:dyDescent="0.25">
      <c r="A2" s="539" t="s">
        <v>0</v>
      </c>
      <c r="B2" s="539"/>
      <c r="C2" s="539"/>
      <c r="D2" s="539"/>
      <c r="E2" s="539"/>
      <c r="F2" s="539"/>
      <c r="G2" s="539"/>
      <c r="H2" s="539"/>
      <c r="I2" s="539"/>
      <c r="J2" s="539"/>
      <c r="K2" s="539"/>
      <c r="L2" s="539"/>
      <c r="M2" s="539"/>
      <c r="N2" s="539"/>
      <c r="O2" s="539"/>
    </row>
    <row r="3" spans="1:32" s="1" customFormat="1" ht="24" customHeight="1" x14ac:dyDescent="0.25">
      <c r="A3" s="540" t="s">
        <v>277</v>
      </c>
      <c r="B3" s="540"/>
      <c r="C3" s="540"/>
      <c r="D3" s="540"/>
      <c r="E3" s="540"/>
      <c r="F3" s="540"/>
      <c r="G3" s="540"/>
      <c r="H3" s="540"/>
      <c r="I3" s="540"/>
      <c r="J3" s="540"/>
      <c r="K3" s="540"/>
      <c r="L3" s="540"/>
      <c r="M3" s="540"/>
      <c r="N3" s="540"/>
      <c r="O3" s="540"/>
    </row>
    <row r="4" spans="1:32" s="1" customFormat="1" ht="10.5" customHeight="1" x14ac:dyDescent="0.25">
      <c r="A4" s="3"/>
      <c r="B4" s="3"/>
      <c r="C4" s="541"/>
      <c r="D4" s="541"/>
      <c r="E4" s="541"/>
      <c r="F4" s="541"/>
      <c r="G4" s="541"/>
      <c r="H4" s="541"/>
      <c r="I4" s="541"/>
      <c r="J4" s="541"/>
      <c r="K4" s="541"/>
      <c r="L4" s="4"/>
      <c r="M4" s="4"/>
      <c r="N4" s="4"/>
    </row>
    <row r="5" spans="1:32" s="6" customFormat="1" ht="15.5" x14ac:dyDescent="0.25">
      <c r="A5" s="542" t="s">
        <v>1</v>
      </c>
      <c r="B5" s="542"/>
      <c r="C5" s="542"/>
      <c r="D5" s="542"/>
      <c r="E5" s="542" t="s">
        <v>2</v>
      </c>
      <c r="F5" s="542"/>
      <c r="G5" s="542" t="s">
        <v>3</v>
      </c>
      <c r="H5" s="542"/>
      <c r="I5" s="542"/>
      <c r="J5" s="542"/>
      <c r="K5" s="542" t="s">
        <v>4</v>
      </c>
      <c r="L5" s="542"/>
      <c r="M5" s="542"/>
      <c r="N5" s="5" t="s">
        <v>5</v>
      </c>
      <c r="O5" s="5" t="s">
        <v>6</v>
      </c>
      <c r="W5" s="7"/>
    </row>
    <row r="6" spans="1:32" s="6" customFormat="1" ht="15.5" x14ac:dyDescent="0.25">
      <c r="A6" s="444" t="s">
        <v>7</v>
      </c>
      <c r="B6" s="444"/>
      <c r="C6" s="444"/>
      <c r="D6" s="444"/>
      <c r="E6" s="445">
        <v>45150</v>
      </c>
      <c r="F6" s="444"/>
      <c r="G6" s="444" t="s">
        <v>8</v>
      </c>
      <c r="H6" s="444"/>
      <c r="I6" s="444"/>
      <c r="J6" s="444"/>
      <c r="K6" s="444" t="s">
        <v>152</v>
      </c>
      <c r="L6" s="444"/>
      <c r="M6" s="444"/>
      <c r="N6" s="8" t="s">
        <v>10</v>
      </c>
      <c r="O6" s="8"/>
      <c r="W6" s="7"/>
    </row>
    <row r="7" spans="1:32" s="11" customFormat="1" ht="15.5" x14ac:dyDescent="0.25">
      <c r="A7" s="9"/>
      <c r="B7" s="9"/>
      <c r="C7" s="9"/>
      <c r="D7" s="9"/>
      <c r="E7" s="9"/>
      <c r="F7" s="10"/>
      <c r="L7" s="9"/>
      <c r="M7" s="9"/>
      <c r="N7" s="9"/>
      <c r="O7" s="9"/>
      <c r="W7" s="7"/>
    </row>
    <row r="8" spans="1:32" s="12" customFormat="1" ht="22.5" customHeight="1" x14ac:dyDescent="0.25">
      <c r="A8" s="537" t="s">
        <v>305</v>
      </c>
      <c r="B8" s="537"/>
      <c r="C8" s="537"/>
      <c r="D8" s="537"/>
      <c r="E8" s="537"/>
      <c r="F8" s="537"/>
      <c r="G8" s="537"/>
      <c r="H8" s="537"/>
      <c r="I8" s="537"/>
      <c r="J8" s="537"/>
      <c r="K8" s="537"/>
      <c r="L8" s="537"/>
      <c r="M8" s="537"/>
      <c r="N8" s="537"/>
      <c r="O8" s="537"/>
      <c r="W8" s="13"/>
    </row>
    <row r="9" spans="1:32" ht="15" customHeight="1" thickBot="1" x14ac:dyDescent="0.4">
      <c r="A9" s="604" t="s">
        <v>12</v>
      </c>
      <c r="B9" s="604"/>
      <c r="C9" s="604"/>
      <c r="D9" s="604"/>
      <c r="E9" s="604"/>
      <c r="F9" s="604"/>
      <c r="G9" s="604"/>
      <c r="H9" s="604"/>
      <c r="I9" s="604"/>
      <c r="J9" s="604"/>
      <c r="K9" s="604"/>
      <c r="L9" s="604"/>
      <c r="M9" s="604"/>
      <c r="N9" s="604"/>
      <c r="O9" s="604"/>
      <c r="W9" s="15"/>
    </row>
    <row r="10" spans="1:32" s="27" customFormat="1" ht="50.25" customHeight="1" thickTop="1" thickBot="1" x14ac:dyDescent="0.3">
      <c r="A10" s="16" t="s">
        <v>13</v>
      </c>
      <c r="B10" s="17" t="s">
        <v>14</v>
      </c>
      <c r="C10" s="18" t="s">
        <v>15</v>
      </c>
      <c r="D10" s="19" t="s">
        <v>16</v>
      </c>
      <c r="E10" s="20" t="s">
        <v>17</v>
      </c>
      <c r="F10" s="21" t="s">
        <v>18</v>
      </c>
      <c r="G10" s="22">
        <v>1</v>
      </c>
      <c r="H10" s="23">
        <v>2</v>
      </c>
      <c r="I10" s="22">
        <v>3</v>
      </c>
      <c r="J10" s="22">
        <v>3</v>
      </c>
      <c r="K10" s="24">
        <v>4</v>
      </c>
      <c r="L10" s="19" t="s">
        <v>19</v>
      </c>
      <c r="M10" s="25" t="s">
        <v>20</v>
      </c>
      <c r="N10" s="25" t="s">
        <v>21</v>
      </c>
      <c r="O10" s="26" t="s">
        <v>22</v>
      </c>
      <c r="W10" s="28"/>
    </row>
    <row r="11" spans="1:32" s="34" customFormat="1" ht="20.25" customHeight="1" thickTop="1" x14ac:dyDescent="0.4">
      <c r="A11" s="533">
        <v>1</v>
      </c>
      <c r="B11" s="499">
        <v>1</v>
      </c>
      <c r="C11" s="501"/>
      <c r="D11" s="29" t="s">
        <v>327</v>
      </c>
      <c r="E11" s="30" t="s">
        <v>326</v>
      </c>
      <c r="F11" s="31" t="s">
        <v>29</v>
      </c>
      <c r="G11" s="599"/>
      <c r="H11" s="323">
        <v>0</v>
      </c>
      <c r="I11" s="323">
        <v>0</v>
      </c>
      <c r="J11" s="323">
        <v>1</v>
      </c>
      <c r="K11" s="33">
        <v>1</v>
      </c>
      <c r="L11" s="601">
        <v>2</v>
      </c>
      <c r="M11" s="340">
        <f>(2+2)/(2+2+2+2)</f>
        <v>0.5</v>
      </c>
      <c r="N11" s="340">
        <f>(3+6+2+0+6+6+6+7)/(9+13+8+6+8+6+10+12)</f>
        <v>0.5</v>
      </c>
      <c r="O11" s="603" t="s">
        <v>142</v>
      </c>
      <c r="Q11" s="35">
        <f>12+12</f>
        <v>24</v>
      </c>
      <c r="T11" s="35">
        <f>Q11+Q13+Q15+Q19</f>
        <v>55</v>
      </c>
      <c r="W11" s="229" t="s">
        <v>325</v>
      </c>
      <c r="X11" s="230" t="str">
        <f>UPPER(W11)</f>
        <v>БОРОДИНА ОЛЕСЯ ДМИТРИЕВНА</v>
      </c>
      <c r="Y11" s="229"/>
      <c r="AA11" s="36"/>
    </row>
    <row r="12" spans="1:32" s="34" customFormat="1" ht="20.25" customHeight="1" x14ac:dyDescent="0.35">
      <c r="A12" s="530"/>
      <c r="B12" s="500"/>
      <c r="C12" s="502"/>
      <c r="D12" s="37" t="s">
        <v>329</v>
      </c>
      <c r="E12" s="38" t="s">
        <v>328</v>
      </c>
      <c r="F12" s="39" t="s">
        <v>29</v>
      </c>
      <c r="G12" s="600"/>
      <c r="H12" s="322" t="s">
        <v>426</v>
      </c>
      <c r="I12" s="322" t="s">
        <v>427</v>
      </c>
      <c r="J12" s="322" t="s">
        <v>428</v>
      </c>
      <c r="K12" s="41" t="s">
        <v>429</v>
      </c>
      <c r="L12" s="602"/>
      <c r="M12" s="341">
        <f>(2)/4</f>
        <v>0.5</v>
      </c>
      <c r="N12" s="342">
        <f>(2+0+6+6)/(8+6+8+6)</f>
        <v>0.5</v>
      </c>
      <c r="O12" s="598"/>
      <c r="Q12" s="35">
        <f>4+3</f>
        <v>7</v>
      </c>
      <c r="T12" s="35">
        <f>Q12+Q14+Q16+Q20</f>
        <v>55</v>
      </c>
      <c r="W12" s="229" t="s">
        <v>324</v>
      </c>
      <c r="X12" s="230" t="str">
        <f t="shared" ref="X12:X20" si="0">UPPER(W12)</f>
        <v>ТАРАСОВА СОФЬЯ СЕРГЕЕВНА</v>
      </c>
      <c r="Y12" s="229"/>
      <c r="AA12" s="44"/>
      <c r="AB12" s="45"/>
      <c r="AC12" s="45"/>
      <c r="AD12" s="45"/>
      <c r="AE12" s="45"/>
      <c r="AF12" s="45"/>
    </row>
    <row r="13" spans="1:32" s="34" customFormat="1" ht="20.25" customHeight="1" x14ac:dyDescent="0.4">
      <c r="A13" s="521">
        <v>2</v>
      </c>
      <c r="B13" s="499"/>
      <c r="C13" s="501"/>
      <c r="D13" s="46" t="s">
        <v>331</v>
      </c>
      <c r="E13" s="47" t="s">
        <v>310</v>
      </c>
      <c r="F13" s="48" t="s">
        <v>29</v>
      </c>
      <c r="G13" s="61">
        <v>1</v>
      </c>
      <c r="H13" s="595"/>
      <c r="I13" s="62">
        <v>1</v>
      </c>
      <c r="J13" s="62">
        <v>1</v>
      </c>
      <c r="K13" s="51">
        <v>1</v>
      </c>
      <c r="L13" s="494" t="s">
        <v>445</v>
      </c>
      <c r="M13" s="321">
        <f>(2+2+2+2)/(2+3+2+2)</f>
        <v>0.88888888888888884</v>
      </c>
      <c r="N13" s="321">
        <f>(6+7+3+7+1+6+6+6+6)/(9+13+9+13+1+8+9+6+10)</f>
        <v>0.61538461538461542</v>
      </c>
      <c r="O13" s="528" t="s">
        <v>139</v>
      </c>
      <c r="Q13" s="35">
        <f>4+13</f>
        <v>17</v>
      </c>
      <c r="W13" s="229" t="s">
        <v>323</v>
      </c>
      <c r="X13" s="230" t="str">
        <f t="shared" si="0"/>
        <v>СЕНЦОВА КИРА МИХАЙЛОВНА</v>
      </c>
      <c r="Y13" s="229"/>
      <c r="AA13" s="53"/>
      <c r="AB13" s="11"/>
      <c r="AC13" s="11"/>
      <c r="AD13" s="11"/>
      <c r="AE13" s="11"/>
      <c r="AF13" s="11"/>
    </row>
    <row r="14" spans="1:32" s="34" customFormat="1" ht="20.25" customHeight="1" x14ac:dyDescent="0.35">
      <c r="A14" s="530"/>
      <c r="B14" s="500"/>
      <c r="C14" s="502"/>
      <c r="D14" s="37" t="s">
        <v>332</v>
      </c>
      <c r="E14" s="38" t="s">
        <v>330</v>
      </c>
      <c r="F14" s="39" t="s">
        <v>29</v>
      </c>
      <c r="G14" s="324" t="s">
        <v>431</v>
      </c>
      <c r="H14" s="596"/>
      <c r="I14" s="322" t="s">
        <v>432</v>
      </c>
      <c r="J14" s="322" t="s">
        <v>434</v>
      </c>
      <c r="K14" s="41" t="s">
        <v>436</v>
      </c>
      <c r="L14" s="597"/>
      <c r="M14" s="343"/>
      <c r="N14" s="343"/>
      <c r="O14" s="598"/>
      <c r="Q14" s="35">
        <f>12+11</f>
        <v>23</v>
      </c>
      <c r="W14" s="229" t="s">
        <v>322</v>
      </c>
      <c r="X14" s="230" t="str">
        <f t="shared" si="0"/>
        <v>ЩЕРБИНИНА ПОЛИНА АНТОНОВНА</v>
      </c>
      <c r="Y14" s="229"/>
      <c r="AA14" s="44"/>
      <c r="AB14" s="45"/>
      <c r="AC14" s="45"/>
      <c r="AD14" s="45"/>
      <c r="AE14" s="45"/>
      <c r="AF14" s="45"/>
    </row>
    <row r="15" spans="1:32" s="34" customFormat="1" ht="20.25" customHeight="1" x14ac:dyDescent="0.4">
      <c r="A15" s="521">
        <v>3</v>
      </c>
      <c r="B15" s="499"/>
      <c r="C15" s="501"/>
      <c r="D15" s="46" t="s">
        <v>335</v>
      </c>
      <c r="E15" s="47" t="s">
        <v>333</v>
      </c>
      <c r="F15" s="48" t="s">
        <v>82</v>
      </c>
      <c r="G15" s="61">
        <v>1</v>
      </c>
      <c r="H15" s="62">
        <v>0</v>
      </c>
      <c r="I15" s="595"/>
      <c r="J15" s="62">
        <v>0</v>
      </c>
      <c r="K15" s="51">
        <v>1</v>
      </c>
      <c r="L15" s="494" t="s">
        <v>311</v>
      </c>
      <c r="M15" s="321">
        <f>(2+1+1+2)/(2+3+3+2)</f>
        <v>0.6</v>
      </c>
      <c r="N15" s="321">
        <f>(6+6+6+6+0+4+6+0+7+6)/(8+6+9+13+1+10+8+1+13+9)</f>
        <v>0.60256410256410253</v>
      </c>
      <c r="O15" s="528" t="s">
        <v>10</v>
      </c>
      <c r="Q15" s="35">
        <f>3+11</f>
        <v>14</v>
      </c>
      <c r="W15" s="229" t="s">
        <v>321</v>
      </c>
      <c r="X15" s="230" t="str">
        <f t="shared" si="0"/>
        <v>ОШКИНА АЛИСА АНДРЕЕВНА</v>
      </c>
      <c r="Y15" s="229"/>
      <c r="AA15" s="53"/>
      <c r="AB15" s="11"/>
      <c r="AC15" s="11"/>
      <c r="AD15" s="11"/>
      <c r="AE15" s="11"/>
      <c r="AF15" s="11"/>
    </row>
    <row r="16" spans="1:32" s="34" customFormat="1" ht="20.25" customHeight="1" x14ac:dyDescent="0.35">
      <c r="A16" s="530"/>
      <c r="B16" s="500"/>
      <c r="C16" s="502"/>
      <c r="D16" s="37" t="s">
        <v>336</v>
      </c>
      <c r="E16" s="38" t="s">
        <v>334</v>
      </c>
      <c r="F16" s="39" t="s">
        <v>29</v>
      </c>
      <c r="G16" s="324" t="s">
        <v>428</v>
      </c>
      <c r="H16" s="322" t="s">
        <v>433</v>
      </c>
      <c r="I16" s="596"/>
      <c r="J16" s="322" t="s">
        <v>438</v>
      </c>
      <c r="K16" s="41" t="s">
        <v>440</v>
      </c>
      <c r="L16" s="597"/>
      <c r="M16" s="341">
        <f>(2)/(2+3)</f>
        <v>0.4</v>
      </c>
      <c r="N16" s="342">
        <f>(6+6+4+6+0)/(8+6+10+8+6)</f>
        <v>0.57894736842105265</v>
      </c>
      <c r="O16" s="598"/>
      <c r="Q16" s="35">
        <f>12+13</f>
        <v>25</v>
      </c>
      <c r="W16" s="229" t="s">
        <v>320</v>
      </c>
      <c r="X16" s="230" t="str">
        <f t="shared" si="0"/>
        <v>ТИГИНА АНАСТАСИЯ ОЛЕГОВНА</v>
      </c>
      <c r="Y16" s="229"/>
      <c r="AA16" s="57"/>
      <c r="AB16" s="14"/>
      <c r="AC16" s="14"/>
      <c r="AD16" s="14"/>
      <c r="AE16" s="14"/>
      <c r="AF16" s="14"/>
    </row>
    <row r="17" spans="1:32" s="34" customFormat="1" ht="20.25" customHeight="1" x14ac:dyDescent="0.4">
      <c r="A17" s="521">
        <v>3</v>
      </c>
      <c r="B17" s="499"/>
      <c r="C17" s="501"/>
      <c r="D17" s="46" t="s">
        <v>339</v>
      </c>
      <c r="E17" s="47" t="s">
        <v>337</v>
      </c>
      <c r="F17" s="48" t="s">
        <v>29</v>
      </c>
      <c r="G17" s="61">
        <v>0</v>
      </c>
      <c r="H17" s="62">
        <v>0</v>
      </c>
      <c r="I17" s="62">
        <v>1</v>
      </c>
      <c r="J17" s="595"/>
      <c r="K17" s="51">
        <v>1</v>
      </c>
      <c r="L17" s="494" t="s">
        <v>311</v>
      </c>
      <c r="M17" s="321">
        <f>(2+2)/(2+2+3+2)</f>
        <v>0.44444444444444442</v>
      </c>
      <c r="N17" s="321">
        <f>(2+0+2+3+6+2+1+6+6)/(8+6+8+9+10+8+1+10+8)</f>
        <v>0.41176470588235292</v>
      </c>
      <c r="O17" s="528" t="s">
        <v>147</v>
      </c>
      <c r="Q17" s="35">
        <f>3+11</f>
        <v>14</v>
      </c>
      <c r="W17" s="229" t="s">
        <v>319</v>
      </c>
      <c r="X17" s="230" t="str">
        <f t="shared" si="0"/>
        <v>БЕШКО ОЛЬГА ВАЛЕРЬЕВНА</v>
      </c>
      <c r="Y17" s="229"/>
      <c r="AA17" s="53"/>
      <c r="AB17" s="11"/>
      <c r="AC17" s="11"/>
      <c r="AD17" s="11"/>
      <c r="AE17" s="11"/>
      <c r="AF17" s="11"/>
    </row>
    <row r="18" spans="1:32" s="34" customFormat="1" ht="20.25" customHeight="1" x14ac:dyDescent="0.35">
      <c r="A18" s="530"/>
      <c r="B18" s="500"/>
      <c r="C18" s="502"/>
      <c r="D18" s="37" t="s">
        <v>279</v>
      </c>
      <c r="E18" s="38" t="s">
        <v>338</v>
      </c>
      <c r="F18" s="39" t="s">
        <v>29</v>
      </c>
      <c r="G18" s="324" t="s">
        <v>427</v>
      </c>
      <c r="H18" s="322" t="s">
        <v>435</v>
      </c>
      <c r="I18" s="322" t="s">
        <v>439</v>
      </c>
      <c r="J18" s="596"/>
      <c r="K18" s="41" t="s">
        <v>442</v>
      </c>
      <c r="L18" s="597"/>
      <c r="M18" s="341">
        <f>(0+2)/(2+3)</f>
        <v>0.4</v>
      </c>
      <c r="N18" s="342">
        <f>(2+0+6+2+6)/(8+6+10+8+6)</f>
        <v>0.42105263157894735</v>
      </c>
      <c r="O18" s="598"/>
      <c r="Q18" s="35">
        <f>12+13</f>
        <v>25</v>
      </c>
      <c r="W18" s="229" t="s">
        <v>318</v>
      </c>
      <c r="X18" s="230" t="str">
        <f t="shared" si="0"/>
        <v>КОЛАЙДО ТАТЬЯНА ЮРЬЕВНА</v>
      </c>
      <c r="Y18" s="229"/>
      <c r="AA18" s="57"/>
      <c r="AB18" s="14"/>
      <c r="AC18" s="14"/>
      <c r="AD18" s="14"/>
      <c r="AE18" s="14"/>
      <c r="AF18" s="14"/>
    </row>
    <row r="19" spans="1:32" s="34" customFormat="1" ht="20.25" customHeight="1" x14ac:dyDescent="0.4">
      <c r="A19" s="521">
        <v>5</v>
      </c>
      <c r="B19" s="488"/>
      <c r="C19" s="490"/>
      <c r="D19" s="58" t="s">
        <v>342</v>
      </c>
      <c r="E19" s="59" t="s">
        <v>340</v>
      </c>
      <c r="F19" s="60" t="s">
        <v>29</v>
      </c>
      <c r="G19" s="61">
        <v>0</v>
      </c>
      <c r="H19" s="62">
        <v>0</v>
      </c>
      <c r="I19" s="62">
        <v>0</v>
      </c>
      <c r="J19" s="62">
        <v>0</v>
      </c>
      <c r="K19" s="525"/>
      <c r="L19" s="494" t="s">
        <v>444</v>
      </c>
      <c r="M19" s="321">
        <f>(0)/(2+2+2+2)</f>
        <v>0</v>
      </c>
      <c r="N19" s="321">
        <f>(4+5+0+4+6+3+4+2)/(10+12+6+10+13+9+10+8)</f>
        <v>0.35897435897435898</v>
      </c>
      <c r="O19" s="528" t="s">
        <v>150</v>
      </c>
      <c r="Q19" s="35">
        <v>0</v>
      </c>
      <c r="W19" s="229" t="s">
        <v>317</v>
      </c>
      <c r="X19" s="230" t="str">
        <f t="shared" si="0"/>
        <v>ГОНЧАРОВА ДАРЬЯ СЕРГЕЕВНА</v>
      </c>
      <c r="Y19" s="229"/>
      <c r="AA19" s="64"/>
      <c r="AB19" s="27"/>
      <c r="AC19" s="27"/>
      <c r="AD19" s="27"/>
      <c r="AE19" s="27"/>
      <c r="AF19" s="27"/>
    </row>
    <row r="20" spans="1:32" s="45" customFormat="1" ht="16" thickBot="1" x14ac:dyDescent="0.4">
      <c r="A20" s="522"/>
      <c r="B20" s="523"/>
      <c r="C20" s="524"/>
      <c r="D20" s="65" t="s">
        <v>343</v>
      </c>
      <c r="E20" s="66" t="s">
        <v>341</v>
      </c>
      <c r="F20" s="67" t="s">
        <v>29</v>
      </c>
      <c r="G20" s="68" t="s">
        <v>430</v>
      </c>
      <c r="H20" s="69" t="s">
        <v>437</v>
      </c>
      <c r="I20" s="69" t="s">
        <v>441</v>
      </c>
      <c r="J20" s="69" t="s">
        <v>443</v>
      </c>
      <c r="K20" s="526"/>
      <c r="L20" s="527"/>
      <c r="M20" s="320"/>
      <c r="N20" s="320"/>
      <c r="O20" s="529"/>
      <c r="Q20" s="35">
        <v>0</v>
      </c>
      <c r="W20" s="229" t="s">
        <v>316</v>
      </c>
      <c r="X20" s="230" t="str">
        <f t="shared" si="0"/>
        <v>ФОМИЧЕВА ЕЛЕНА АНАТОЛЬЕВНА</v>
      </c>
      <c r="Y20" s="229"/>
      <c r="AA20" s="36"/>
      <c r="AB20" s="34"/>
      <c r="AC20" s="34"/>
      <c r="AD20" s="34"/>
      <c r="AE20" s="34"/>
      <c r="AF20" s="34"/>
    </row>
    <row r="21" spans="1:32" s="11" customFormat="1" ht="13" thickTop="1" x14ac:dyDescent="0.25">
      <c r="A21" s="9"/>
      <c r="B21" s="9"/>
      <c r="C21" s="9"/>
      <c r="D21" s="70" t="s">
        <v>39</v>
      </c>
      <c r="E21" s="9"/>
      <c r="F21" s="10"/>
      <c r="L21" s="9"/>
      <c r="M21" s="9"/>
      <c r="N21" s="9"/>
      <c r="O21" s="9"/>
    </row>
    <row r="22" spans="1:32" s="45" customFormat="1" ht="15.5" x14ac:dyDescent="0.35">
      <c r="D22" s="45" t="s">
        <v>39</v>
      </c>
    </row>
    <row r="23" spans="1:32" s="11" customFormat="1" ht="12.5" x14ac:dyDescent="0.25">
      <c r="A23" s="9"/>
      <c r="B23" s="9"/>
      <c r="C23" s="9"/>
      <c r="D23" s="70" t="s">
        <v>39</v>
      </c>
      <c r="E23" s="9"/>
      <c r="F23" s="10"/>
      <c r="L23" s="9"/>
      <c r="M23" s="9"/>
      <c r="N23" s="9"/>
      <c r="O23" s="9"/>
    </row>
    <row r="24" spans="1:32" ht="16" hidden="1" thickBot="1" x14ac:dyDescent="0.4">
      <c r="A24" s="508" t="s">
        <v>40</v>
      </c>
      <c r="B24" s="508"/>
      <c r="C24" s="508"/>
      <c r="D24" s="508"/>
      <c r="E24" s="508"/>
      <c r="F24" s="508"/>
      <c r="G24" s="508"/>
      <c r="H24" s="508"/>
      <c r="I24" s="508"/>
      <c r="J24" s="508"/>
      <c r="K24" s="508"/>
      <c r="L24" s="508"/>
      <c r="M24" s="508"/>
      <c r="N24" s="508"/>
      <c r="O24" s="508"/>
    </row>
    <row r="25" spans="1:32" s="27" customFormat="1" ht="50.25" hidden="1" customHeight="1" thickTop="1" thickBot="1" x14ac:dyDescent="0.3">
      <c r="A25" s="71" t="s">
        <v>13</v>
      </c>
      <c r="B25" s="72" t="s">
        <v>14</v>
      </c>
      <c r="C25" s="73" t="s">
        <v>15</v>
      </c>
      <c r="D25" s="74" t="s">
        <v>16</v>
      </c>
      <c r="E25" s="75" t="s">
        <v>17</v>
      </c>
      <c r="F25" s="76" t="s">
        <v>18</v>
      </c>
      <c r="G25" s="77">
        <v>1</v>
      </c>
      <c r="H25" s="78">
        <v>2</v>
      </c>
      <c r="I25" s="77">
        <v>3</v>
      </c>
      <c r="J25" s="77">
        <v>3</v>
      </c>
      <c r="K25" s="79">
        <v>4</v>
      </c>
      <c r="L25" s="74" t="s">
        <v>19</v>
      </c>
      <c r="M25" s="80" t="s">
        <v>20</v>
      </c>
      <c r="N25" s="80" t="s">
        <v>21</v>
      </c>
      <c r="O25" s="81" t="s">
        <v>22</v>
      </c>
    </row>
    <row r="26" spans="1:32" s="34" customFormat="1" ht="20.25" hidden="1" customHeight="1" x14ac:dyDescent="0.4">
      <c r="A26" s="509">
        <v>1</v>
      </c>
      <c r="B26" s="510">
        <v>2</v>
      </c>
      <c r="C26" s="511"/>
      <c r="D26" s="82"/>
      <c r="E26" s="83"/>
      <c r="F26" s="84"/>
      <c r="G26" s="512"/>
      <c r="H26" s="85"/>
      <c r="I26" s="85"/>
      <c r="J26" s="85"/>
      <c r="K26" s="89"/>
      <c r="L26" s="514"/>
      <c r="M26" s="86">
        <f>4/4</f>
        <v>1</v>
      </c>
      <c r="N26" s="86">
        <f>(6+6+12)/(9+8+6+7)</f>
        <v>0.8</v>
      </c>
      <c r="O26" s="516"/>
      <c r="Q26" s="35">
        <f>5+6+1+12</f>
        <v>24</v>
      </c>
      <c r="T26" s="35">
        <f>Q26+Q28+Q30+Q32</f>
        <v>50</v>
      </c>
    </row>
    <row r="27" spans="1:32" s="34" customFormat="1" ht="20.25" hidden="1" customHeight="1" x14ac:dyDescent="0.35">
      <c r="A27" s="498"/>
      <c r="B27" s="500"/>
      <c r="C27" s="502"/>
      <c r="D27" s="37"/>
      <c r="E27" s="38"/>
      <c r="F27" s="39"/>
      <c r="G27" s="513"/>
      <c r="H27" s="40"/>
      <c r="I27" s="40"/>
      <c r="J27" s="40"/>
      <c r="K27" s="41"/>
      <c r="L27" s="515"/>
      <c r="M27" s="42"/>
      <c r="N27" s="43"/>
      <c r="O27" s="507"/>
      <c r="Q27" s="35">
        <f>7+1+2</f>
        <v>10</v>
      </c>
      <c r="T27" s="35">
        <f>Q27+Q29+Q31+Q33</f>
        <v>50</v>
      </c>
    </row>
    <row r="28" spans="1:32" s="34" customFormat="1" ht="20.25" hidden="1" customHeight="1" x14ac:dyDescent="0.4">
      <c r="A28" s="486">
        <v>2</v>
      </c>
      <c r="B28" s="499"/>
      <c r="C28" s="501"/>
      <c r="D28" s="46"/>
      <c r="E28" s="47"/>
      <c r="F28" s="48"/>
      <c r="G28" s="49"/>
      <c r="H28" s="492"/>
      <c r="I28" s="50"/>
      <c r="J28" s="50"/>
      <c r="K28" s="51"/>
      <c r="L28" s="504"/>
      <c r="M28" s="52">
        <f>2/4</f>
        <v>0.5</v>
      </c>
      <c r="N28" s="52">
        <f>(3+2+6+6)/(9+8+8+8)</f>
        <v>0.51515151515151514</v>
      </c>
      <c r="O28" s="506"/>
      <c r="Q28" s="35">
        <f>7+1+4</f>
        <v>12</v>
      </c>
    </row>
    <row r="29" spans="1:32" s="34" customFormat="1" ht="20.25" hidden="1" customHeight="1" x14ac:dyDescent="0.35">
      <c r="A29" s="498"/>
      <c r="B29" s="500"/>
      <c r="C29" s="502"/>
      <c r="D29" s="37"/>
      <c r="E29" s="38"/>
      <c r="F29" s="39"/>
      <c r="G29" s="54"/>
      <c r="H29" s="503"/>
      <c r="I29" s="40"/>
      <c r="J29" s="40"/>
      <c r="K29" s="41"/>
      <c r="L29" s="505"/>
      <c r="M29" s="43"/>
      <c r="N29" s="43"/>
      <c r="O29" s="507"/>
      <c r="Q29" s="35">
        <f>5+6+1+12</f>
        <v>24</v>
      </c>
    </row>
    <row r="30" spans="1:32" s="34" customFormat="1" ht="20.25" hidden="1" customHeight="1" x14ac:dyDescent="0.4">
      <c r="A30" s="486">
        <v>3</v>
      </c>
      <c r="B30" s="499"/>
      <c r="C30" s="501"/>
      <c r="D30" s="46"/>
      <c r="E30" s="47"/>
      <c r="F30" s="48"/>
      <c r="G30" s="49"/>
      <c r="H30" s="50"/>
      <c r="I30" s="492"/>
      <c r="J30" s="492"/>
      <c r="K30" s="51"/>
      <c r="L30" s="504"/>
      <c r="M30" s="52">
        <f>0/4</f>
        <v>0</v>
      </c>
      <c r="N30" s="52">
        <f>(1+2+2)/(6+7+8+8)</f>
        <v>0.17241379310344829</v>
      </c>
      <c r="O30" s="506"/>
      <c r="Q30" s="35">
        <f>2+12</f>
        <v>14</v>
      </c>
    </row>
    <row r="31" spans="1:32" s="34" customFormat="1" ht="20.25" hidden="1" customHeight="1" x14ac:dyDescent="0.35">
      <c r="A31" s="498"/>
      <c r="B31" s="500"/>
      <c r="C31" s="502"/>
      <c r="D31" s="37"/>
      <c r="E31" s="38"/>
      <c r="F31" s="39"/>
      <c r="G31" s="54"/>
      <c r="H31" s="40"/>
      <c r="I31" s="503"/>
      <c r="J31" s="503"/>
      <c r="K31" s="41"/>
      <c r="L31" s="505"/>
      <c r="M31" s="55"/>
      <c r="N31" s="56"/>
      <c r="O31" s="507"/>
      <c r="Q31" s="35">
        <f>12+4</f>
        <v>16</v>
      </c>
    </row>
    <row r="32" spans="1:32" s="34" customFormat="1" ht="20.25" hidden="1" customHeight="1" x14ac:dyDescent="0.4">
      <c r="A32" s="486">
        <v>4</v>
      </c>
      <c r="B32" s="488"/>
      <c r="C32" s="490"/>
      <c r="D32" s="58"/>
      <c r="E32" s="59"/>
      <c r="F32" s="60"/>
      <c r="G32" s="61"/>
      <c r="H32" s="62"/>
      <c r="I32" s="62"/>
      <c r="J32" s="62"/>
      <c r="K32" s="492"/>
      <c r="L32" s="494"/>
      <c r="M32" s="63"/>
      <c r="N32" s="63"/>
      <c r="O32" s="496"/>
      <c r="Q32" s="35">
        <v>0</v>
      </c>
    </row>
    <row r="33" spans="1:20" s="45" customFormat="1" ht="16" hidden="1" thickBot="1" x14ac:dyDescent="0.4">
      <c r="A33" s="487"/>
      <c r="B33" s="489"/>
      <c r="C33" s="491"/>
      <c r="D33" s="90"/>
      <c r="E33" s="91"/>
      <c r="F33" s="92"/>
      <c r="G33" s="93"/>
      <c r="H33" s="94"/>
      <c r="I33" s="94"/>
      <c r="J33" s="94"/>
      <c r="K33" s="493"/>
      <c r="L33" s="495"/>
      <c r="M33" s="87"/>
      <c r="N33" s="87"/>
      <c r="O33" s="497"/>
      <c r="Q33" s="88">
        <v>0</v>
      </c>
    </row>
    <row r="34" spans="1:20" s="45" customFormat="1" ht="15.5" hidden="1" x14ac:dyDescent="0.35">
      <c r="D34" s="45" t="s">
        <v>39</v>
      </c>
    </row>
    <row r="35" spans="1:20" ht="15.5" hidden="1" x14ac:dyDescent="0.35">
      <c r="A35" s="508" t="s">
        <v>53</v>
      </c>
      <c r="B35" s="508"/>
      <c r="C35" s="508"/>
      <c r="D35" s="508"/>
      <c r="E35" s="508"/>
      <c r="F35" s="508"/>
      <c r="G35" s="508"/>
      <c r="H35" s="508"/>
      <c r="I35" s="508"/>
      <c r="J35" s="508"/>
      <c r="K35" s="508"/>
      <c r="L35" s="508"/>
      <c r="M35" s="508"/>
      <c r="N35" s="508"/>
      <c r="O35" s="508"/>
    </row>
    <row r="36" spans="1:20" s="27" customFormat="1" ht="50.25" hidden="1" customHeight="1" thickTop="1" thickBot="1" x14ac:dyDescent="0.3">
      <c r="A36" s="71" t="s">
        <v>13</v>
      </c>
      <c r="B36" s="72" t="s">
        <v>14</v>
      </c>
      <c r="C36" s="73" t="s">
        <v>15</v>
      </c>
      <c r="D36" s="74" t="s">
        <v>16</v>
      </c>
      <c r="E36" s="75" t="s">
        <v>17</v>
      </c>
      <c r="F36" s="76" t="s">
        <v>18</v>
      </c>
      <c r="G36" s="77">
        <v>1</v>
      </c>
      <c r="H36" s="78">
        <v>2</v>
      </c>
      <c r="I36" s="77">
        <v>3</v>
      </c>
      <c r="J36" s="77">
        <v>3</v>
      </c>
      <c r="K36" s="79">
        <v>4</v>
      </c>
      <c r="L36" s="74" t="s">
        <v>19</v>
      </c>
      <c r="M36" s="80" t="s">
        <v>20</v>
      </c>
      <c r="N36" s="80" t="s">
        <v>21</v>
      </c>
      <c r="O36" s="81" t="s">
        <v>22</v>
      </c>
    </row>
    <row r="37" spans="1:20" s="34" customFormat="1" ht="20.25" hidden="1" customHeight="1" x14ac:dyDescent="0.4">
      <c r="A37" s="509">
        <v>1</v>
      </c>
      <c r="B37" s="510">
        <v>2</v>
      </c>
      <c r="C37" s="511"/>
      <c r="D37" s="82" t="s">
        <v>184</v>
      </c>
      <c r="E37" s="83" t="s">
        <v>182</v>
      </c>
      <c r="F37" s="84" t="s">
        <v>79</v>
      </c>
      <c r="G37" s="512"/>
      <c r="H37" s="85"/>
      <c r="I37" s="85"/>
      <c r="J37" s="85"/>
      <c r="K37" s="89"/>
      <c r="L37" s="514"/>
      <c r="M37" s="86">
        <f>4/4</f>
        <v>1</v>
      </c>
      <c r="N37" s="86">
        <f>(6+6+12)/(9+8+6+7)</f>
        <v>0.8</v>
      </c>
      <c r="O37" s="516"/>
      <c r="Q37" s="35">
        <f>5+6+1+12</f>
        <v>24</v>
      </c>
      <c r="T37" s="35">
        <f>Q37+Q39+Q41+Q43</f>
        <v>50</v>
      </c>
    </row>
    <row r="38" spans="1:20" s="34" customFormat="1" ht="20.25" hidden="1" customHeight="1" x14ac:dyDescent="0.35">
      <c r="A38" s="498"/>
      <c r="B38" s="500"/>
      <c r="C38" s="502"/>
      <c r="D38" s="37" t="s">
        <v>185</v>
      </c>
      <c r="E38" s="38" t="s">
        <v>167</v>
      </c>
      <c r="F38" s="39" t="s">
        <v>38</v>
      </c>
      <c r="G38" s="513"/>
      <c r="H38" s="40"/>
      <c r="I38" s="40"/>
      <c r="J38" s="40"/>
      <c r="K38" s="41"/>
      <c r="L38" s="515"/>
      <c r="M38" s="42"/>
      <c r="N38" s="43"/>
      <c r="O38" s="507"/>
      <c r="Q38" s="35">
        <f>7+1+2</f>
        <v>10</v>
      </c>
      <c r="T38" s="35">
        <f>Q38+Q40+Q42+Q44</f>
        <v>50</v>
      </c>
    </row>
    <row r="39" spans="1:20" s="34" customFormat="1" ht="20.25" hidden="1" customHeight="1" x14ac:dyDescent="0.4">
      <c r="A39" s="486">
        <v>2</v>
      </c>
      <c r="B39" s="499"/>
      <c r="C39" s="501"/>
      <c r="D39" s="46" t="s">
        <v>186</v>
      </c>
      <c r="E39" s="47" t="s">
        <v>187</v>
      </c>
      <c r="F39" s="48" t="s">
        <v>29</v>
      </c>
      <c r="G39" s="49"/>
      <c r="H39" s="492"/>
      <c r="I39" s="50"/>
      <c r="J39" s="50"/>
      <c r="K39" s="51"/>
      <c r="L39" s="504"/>
      <c r="M39" s="52">
        <f>2/4</f>
        <v>0.5</v>
      </c>
      <c r="N39" s="52">
        <f>(3+2+6+6)/(9+8+8+8)</f>
        <v>0.51515151515151514</v>
      </c>
      <c r="O39" s="506"/>
      <c r="Q39" s="35">
        <f>7+1+4</f>
        <v>12</v>
      </c>
    </row>
    <row r="40" spans="1:20" s="34" customFormat="1" ht="20.25" hidden="1" customHeight="1" x14ac:dyDescent="0.35">
      <c r="A40" s="498"/>
      <c r="B40" s="500"/>
      <c r="C40" s="502"/>
      <c r="D40" s="37" t="s">
        <v>188</v>
      </c>
      <c r="E40" s="38" t="s">
        <v>164</v>
      </c>
      <c r="F40" s="39" t="s">
        <v>29</v>
      </c>
      <c r="G40" s="54"/>
      <c r="H40" s="503"/>
      <c r="I40" s="40"/>
      <c r="J40" s="40"/>
      <c r="K40" s="41"/>
      <c r="L40" s="505"/>
      <c r="M40" s="43"/>
      <c r="N40" s="43"/>
      <c r="O40" s="507"/>
      <c r="Q40" s="35">
        <f>5+6+1+12</f>
        <v>24</v>
      </c>
    </row>
    <row r="41" spans="1:20" s="34" customFormat="1" ht="20.25" hidden="1" customHeight="1" x14ac:dyDescent="0.4">
      <c r="A41" s="486">
        <v>3</v>
      </c>
      <c r="B41" s="499"/>
      <c r="C41" s="501"/>
      <c r="D41" s="46" t="s">
        <v>189</v>
      </c>
      <c r="E41" s="47" t="s">
        <v>190</v>
      </c>
      <c r="F41" s="48" t="s">
        <v>110</v>
      </c>
      <c r="G41" s="49"/>
      <c r="H41" s="50"/>
      <c r="I41" s="492"/>
      <c r="J41" s="492"/>
      <c r="K41" s="51"/>
      <c r="L41" s="504"/>
      <c r="M41" s="52">
        <f>0/4</f>
        <v>0</v>
      </c>
      <c r="N41" s="52">
        <f>(1+2+2)/(6+7+8+8)</f>
        <v>0.17241379310344829</v>
      </c>
      <c r="O41" s="506"/>
      <c r="Q41" s="35">
        <f>2+12</f>
        <v>14</v>
      </c>
    </row>
    <row r="42" spans="1:20" s="34" customFormat="1" ht="20.25" hidden="1" customHeight="1" x14ac:dyDescent="0.35">
      <c r="A42" s="498"/>
      <c r="B42" s="500"/>
      <c r="C42" s="502"/>
      <c r="D42" s="37" t="s">
        <v>191</v>
      </c>
      <c r="E42" s="38" t="s">
        <v>192</v>
      </c>
      <c r="F42" s="39" t="s">
        <v>110</v>
      </c>
      <c r="G42" s="54"/>
      <c r="H42" s="40"/>
      <c r="I42" s="503"/>
      <c r="J42" s="503"/>
      <c r="K42" s="41"/>
      <c r="L42" s="505"/>
      <c r="M42" s="55"/>
      <c r="N42" s="56"/>
      <c r="O42" s="507"/>
      <c r="Q42" s="35">
        <f>12+4</f>
        <v>16</v>
      </c>
    </row>
    <row r="43" spans="1:20" s="34" customFormat="1" ht="20.25" hidden="1" customHeight="1" x14ac:dyDescent="0.4">
      <c r="A43" s="486">
        <v>4</v>
      </c>
      <c r="B43" s="488"/>
      <c r="C43" s="490"/>
      <c r="D43" s="58" t="s">
        <v>193</v>
      </c>
      <c r="E43" s="59" t="s">
        <v>194</v>
      </c>
      <c r="F43" s="60" t="s">
        <v>29</v>
      </c>
      <c r="G43" s="61"/>
      <c r="H43" s="62"/>
      <c r="I43" s="62"/>
      <c r="J43" s="62"/>
      <c r="K43" s="492"/>
      <c r="L43" s="494"/>
      <c r="M43" s="63"/>
      <c r="N43" s="63"/>
      <c r="O43" s="496"/>
      <c r="Q43" s="35">
        <v>0</v>
      </c>
    </row>
    <row r="44" spans="1:20" s="45" customFormat="1" ht="20.25" hidden="1" customHeight="1" thickBot="1" x14ac:dyDescent="0.4">
      <c r="A44" s="487"/>
      <c r="B44" s="489"/>
      <c r="C44" s="491"/>
      <c r="D44" s="90" t="s">
        <v>195</v>
      </c>
      <c r="E44" s="91" t="s">
        <v>196</v>
      </c>
      <c r="F44" s="92" t="s">
        <v>29</v>
      </c>
      <c r="G44" s="93"/>
      <c r="H44" s="94"/>
      <c r="I44" s="94"/>
      <c r="J44" s="94"/>
      <c r="K44" s="493"/>
      <c r="L44" s="495"/>
      <c r="M44" s="87"/>
      <c r="N44" s="87"/>
      <c r="O44" s="497"/>
      <c r="Q44" s="88">
        <v>0</v>
      </c>
    </row>
    <row r="45" spans="1:20" s="45" customFormat="1" ht="20.25" hidden="1" customHeight="1" x14ac:dyDescent="0.35">
      <c r="A45" s="95"/>
      <c r="B45" s="96"/>
      <c r="C45" s="97"/>
      <c r="D45" s="98" t="s">
        <v>39</v>
      </c>
      <c r="E45" s="98"/>
      <c r="F45" s="98"/>
      <c r="G45" s="99"/>
      <c r="H45" s="99"/>
      <c r="I45" s="99"/>
      <c r="J45" s="99"/>
      <c r="K45" s="100"/>
      <c r="L45" s="101"/>
      <c r="M45" s="102"/>
      <c r="N45" s="102"/>
      <c r="O45" s="103"/>
      <c r="Q45" s="88"/>
    </row>
    <row r="46" spans="1:20" ht="15" hidden="1" customHeight="1" thickBot="1" x14ac:dyDescent="0.4">
      <c r="A46" s="508" t="s">
        <v>68</v>
      </c>
      <c r="B46" s="508"/>
      <c r="C46" s="508"/>
      <c r="D46" s="508"/>
      <c r="E46" s="508"/>
      <c r="F46" s="508"/>
      <c r="G46" s="508"/>
      <c r="H46" s="508"/>
      <c r="I46" s="508"/>
      <c r="J46" s="508"/>
      <c r="K46" s="508"/>
      <c r="L46" s="508"/>
      <c r="M46" s="508"/>
      <c r="N46" s="508"/>
      <c r="O46" s="508"/>
    </row>
    <row r="47" spans="1:20" s="27" customFormat="1" ht="50.25" hidden="1" customHeight="1" thickTop="1" thickBot="1" x14ac:dyDescent="0.3">
      <c r="A47" s="71" t="s">
        <v>13</v>
      </c>
      <c r="B47" s="72" t="s">
        <v>14</v>
      </c>
      <c r="C47" s="73" t="s">
        <v>15</v>
      </c>
      <c r="D47" s="74" t="s">
        <v>16</v>
      </c>
      <c r="E47" s="75" t="s">
        <v>17</v>
      </c>
      <c r="F47" s="76" t="s">
        <v>18</v>
      </c>
      <c r="G47" s="77">
        <v>1</v>
      </c>
      <c r="H47" s="78">
        <v>2</v>
      </c>
      <c r="I47" s="77">
        <v>3</v>
      </c>
      <c r="J47" s="77">
        <v>3</v>
      </c>
      <c r="K47" s="79">
        <v>4</v>
      </c>
      <c r="L47" s="74" t="s">
        <v>19</v>
      </c>
      <c r="M47" s="80" t="s">
        <v>20</v>
      </c>
      <c r="N47" s="80" t="s">
        <v>21</v>
      </c>
      <c r="O47" s="81" t="s">
        <v>22</v>
      </c>
    </row>
    <row r="48" spans="1:20" s="34" customFormat="1" ht="20.25" hidden="1" customHeight="1" x14ac:dyDescent="0.4">
      <c r="A48" s="509">
        <v>1</v>
      </c>
      <c r="B48" s="510">
        <v>2</v>
      </c>
      <c r="C48" s="511"/>
      <c r="D48" s="82" t="s">
        <v>197</v>
      </c>
      <c r="E48" s="83" t="s">
        <v>198</v>
      </c>
      <c r="F48" s="84" t="s">
        <v>82</v>
      </c>
      <c r="G48" s="512"/>
      <c r="H48" s="85"/>
      <c r="I48" s="85"/>
      <c r="J48" s="85"/>
      <c r="K48" s="89"/>
      <c r="L48" s="514"/>
      <c r="M48" s="86">
        <f>4/4</f>
        <v>1</v>
      </c>
      <c r="N48" s="86">
        <f>(6+6+12)/(9+8+6+7)</f>
        <v>0.8</v>
      </c>
      <c r="O48" s="516"/>
      <c r="Q48" s="35">
        <f>5+6+1+12</f>
        <v>24</v>
      </c>
      <c r="T48" s="35">
        <f>Q48+Q50+Q52+Q54</f>
        <v>50</v>
      </c>
    </row>
    <row r="49" spans="1:20" s="34" customFormat="1" ht="20.25" hidden="1" customHeight="1" x14ac:dyDescent="0.35">
      <c r="A49" s="498"/>
      <c r="B49" s="500"/>
      <c r="C49" s="502"/>
      <c r="D49" s="37" t="s">
        <v>199</v>
      </c>
      <c r="E49" s="38" t="s">
        <v>172</v>
      </c>
      <c r="F49" s="39" t="s">
        <v>98</v>
      </c>
      <c r="G49" s="513"/>
      <c r="H49" s="40"/>
      <c r="I49" s="40"/>
      <c r="J49" s="40"/>
      <c r="K49" s="41"/>
      <c r="L49" s="515"/>
      <c r="M49" s="42"/>
      <c r="N49" s="43"/>
      <c r="O49" s="507"/>
      <c r="Q49" s="35">
        <f>7+1+2</f>
        <v>10</v>
      </c>
      <c r="T49" s="35">
        <f>Q49+Q51+Q53+Q55</f>
        <v>50</v>
      </c>
    </row>
    <row r="50" spans="1:20" s="34" customFormat="1" ht="20.25" hidden="1" customHeight="1" x14ac:dyDescent="0.4">
      <c r="A50" s="486">
        <v>2</v>
      </c>
      <c r="B50" s="499"/>
      <c r="C50" s="501"/>
      <c r="D50" s="46" t="s">
        <v>200</v>
      </c>
      <c r="E50" s="47" t="s">
        <v>192</v>
      </c>
      <c r="F50" s="48" t="s">
        <v>49</v>
      </c>
      <c r="G50" s="49"/>
      <c r="H50" s="492"/>
      <c r="I50" s="50"/>
      <c r="J50" s="50"/>
      <c r="K50" s="51"/>
      <c r="L50" s="504"/>
      <c r="M50" s="52">
        <f>2/4</f>
        <v>0.5</v>
      </c>
      <c r="N50" s="52">
        <f>(3+2+6+6)/(9+8+8+8)</f>
        <v>0.51515151515151514</v>
      </c>
      <c r="O50" s="506"/>
      <c r="Q50" s="35">
        <f>7+1+4</f>
        <v>12</v>
      </c>
    </row>
    <row r="51" spans="1:20" s="34" customFormat="1" ht="20.25" hidden="1" customHeight="1" x14ac:dyDescent="0.35">
      <c r="A51" s="498"/>
      <c r="B51" s="500"/>
      <c r="C51" s="502"/>
      <c r="D51" s="37" t="s">
        <v>201</v>
      </c>
      <c r="E51" s="38" t="s">
        <v>154</v>
      </c>
      <c r="F51" s="39" t="s">
        <v>49</v>
      </c>
      <c r="G51" s="54"/>
      <c r="H51" s="503"/>
      <c r="I51" s="40"/>
      <c r="J51" s="40"/>
      <c r="K51" s="41"/>
      <c r="L51" s="505"/>
      <c r="M51" s="43"/>
      <c r="N51" s="43"/>
      <c r="O51" s="507"/>
      <c r="Q51" s="35">
        <f>5+6+1+12</f>
        <v>24</v>
      </c>
    </row>
    <row r="52" spans="1:20" s="34" customFormat="1" ht="20.25" hidden="1" customHeight="1" x14ac:dyDescent="0.4">
      <c r="A52" s="486">
        <v>3</v>
      </c>
      <c r="B52" s="499"/>
      <c r="C52" s="501"/>
      <c r="D52" s="46" t="s">
        <v>202</v>
      </c>
      <c r="E52" s="47" t="s">
        <v>162</v>
      </c>
      <c r="F52" s="48" t="s">
        <v>49</v>
      </c>
      <c r="G52" s="49"/>
      <c r="H52" s="50"/>
      <c r="I52" s="492"/>
      <c r="J52" s="492"/>
      <c r="K52" s="51"/>
      <c r="L52" s="504"/>
      <c r="M52" s="52">
        <f>0/4</f>
        <v>0</v>
      </c>
      <c r="N52" s="52">
        <f>(1+2+2)/(6+7+8+8)</f>
        <v>0.17241379310344829</v>
      </c>
      <c r="O52" s="506"/>
      <c r="Q52" s="35">
        <f>2+12</f>
        <v>14</v>
      </c>
    </row>
    <row r="53" spans="1:20" s="34" customFormat="1" ht="20.25" hidden="1" customHeight="1" x14ac:dyDescent="0.35">
      <c r="A53" s="498"/>
      <c r="B53" s="500"/>
      <c r="C53" s="502"/>
      <c r="D53" s="37" t="s">
        <v>203</v>
      </c>
      <c r="E53" s="38" t="s">
        <v>160</v>
      </c>
      <c r="F53" s="39" t="s">
        <v>29</v>
      </c>
      <c r="G53" s="54"/>
      <c r="H53" s="40"/>
      <c r="I53" s="503"/>
      <c r="J53" s="503"/>
      <c r="K53" s="41"/>
      <c r="L53" s="505"/>
      <c r="M53" s="55"/>
      <c r="N53" s="56"/>
      <c r="O53" s="507"/>
      <c r="Q53" s="35">
        <f>12+4</f>
        <v>16</v>
      </c>
    </row>
    <row r="54" spans="1:20" s="34" customFormat="1" ht="20.25" hidden="1" customHeight="1" x14ac:dyDescent="0.4">
      <c r="A54" s="486">
        <v>4</v>
      </c>
      <c r="B54" s="488"/>
      <c r="C54" s="490"/>
      <c r="D54" s="58" t="s">
        <v>204</v>
      </c>
      <c r="E54" s="59" t="s">
        <v>205</v>
      </c>
      <c r="F54" s="60" t="s">
        <v>29</v>
      </c>
      <c r="G54" s="61"/>
      <c r="H54" s="62"/>
      <c r="I54" s="62"/>
      <c r="J54" s="62"/>
      <c r="K54" s="492"/>
      <c r="L54" s="494"/>
      <c r="M54" s="63"/>
      <c r="N54" s="63"/>
      <c r="O54" s="496"/>
      <c r="Q54" s="35">
        <v>0</v>
      </c>
    </row>
    <row r="55" spans="1:20" s="45" customFormat="1" ht="20.25" hidden="1" customHeight="1" thickBot="1" x14ac:dyDescent="0.4">
      <c r="A55" s="487"/>
      <c r="B55" s="489"/>
      <c r="C55" s="491"/>
      <c r="D55" s="90" t="s">
        <v>206</v>
      </c>
      <c r="E55" s="91" t="s">
        <v>160</v>
      </c>
      <c r="F55" s="92" t="s">
        <v>29</v>
      </c>
      <c r="G55" s="93"/>
      <c r="H55" s="94"/>
      <c r="I55" s="94"/>
      <c r="J55" s="94"/>
      <c r="K55" s="493"/>
      <c r="L55" s="495"/>
      <c r="M55" s="87"/>
      <c r="N55" s="87"/>
      <c r="O55" s="497"/>
      <c r="Q55" s="88">
        <v>0</v>
      </c>
    </row>
    <row r="56" spans="1:20" ht="12" hidden="1" customHeight="1" x14ac:dyDescent="0.25">
      <c r="D56" s="121" t="s">
        <v>153</v>
      </c>
      <c r="E56" s="121" t="s">
        <v>154</v>
      </c>
      <c r="F56" s="122" t="s">
        <v>24</v>
      </c>
    </row>
    <row r="57" spans="1:20" ht="12" hidden="1" customHeight="1" x14ac:dyDescent="0.25">
      <c r="D57" s="121" t="s">
        <v>155</v>
      </c>
      <c r="E57" s="121" t="s">
        <v>156</v>
      </c>
      <c r="F57" s="122" t="s">
        <v>24</v>
      </c>
    </row>
    <row r="58" spans="1:20" ht="12" hidden="1" customHeight="1" x14ac:dyDescent="0.25">
      <c r="D58" s="14" t="s">
        <v>207</v>
      </c>
      <c r="E58" s="14" t="s">
        <v>208</v>
      </c>
      <c r="F58" s="104" t="s">
        <v>24</v>
      </c>
    </row>
    <row r="59" spans="1:20" ht="12" hidden="1" customHeight="1" x14ac:dyDescent="0.25">
      <c r="D59" s="14" t="s">
        <v>209</v>
      </c>
      <c r="E59" s="14" t="s">
        <v>210</v>
      </c>
      <c r="F59" s="104" t="s">
        <v>24</v>
      </c>
    </row>
    <row r="60" spans="1:20" ht="12" hidden="1" customHeight="1" x14ac:dyDescent="0.25">
      <c r="D60" s="14" t="s">
        <v>211</v>
      </c>
      <c r="E60" s="14" t="s">
        <v>212</v>
      </c>
      <c r="F60" s="104" t="s">
        <v>82</v>
      </c>
    </row>
    <row r="61" spans="1:20" ht="12" hidden="1" customHeight="1" x14ac:dyDescent="0.25">
      <c r="D61" s="14" t="s">
        <v>213</v>
      </c>
      <c r="E61" s="14" t="s">
        <v>196</v>
      </c>
      <c r="F61" s="104" t="s">
        <v>82</v>
      </c>
    </row>
    <row r="62" spans="1:20" ht="12" hidden="1" customHeight="1" x14ac:dyDescent="0.25">
      <c r="D62" s="123" t="s">
        <v>197</v>
      </c>
      <c r="E62" s="123" t="s">
        <v>198</v>
      </c>
      <c r="F62" s="124" t="s">
        <v>82</v>
      </c>
    </row>
    <row r="63" spans="1:20" ht="12" hidden="1" customHeight="1" x14ac:dyDescent="0.25">
      <c r="D63" s="123" t="s">
        <v>199</v>
      </c>
      <c r="E63" s="123" t="s">
        <v>172</v>
      </c>
      <c r="F63" s="124" t="s">
        <v>98</v>
      </c>
    </row>
    <row r="64" spans="1:20" ht="12" hidden="1" customHeight="1" x14ac:dyDescent="0.25">
      <c r="D64" s="125" t="s">
        <v>184</v>
      </c>
      <c r="E64" s="125" t="s">
        <v>182</v>
      </c>
      <c r="F64" s="126" t="s">
        <v>79</v>
      </c>
    </row>
    <row r="65" spans="1:32" ht="12" hidden="1" customHeight="1" x14ac:dyDescent="0.25">
      <c r="D65" s="125" t="s">
        <v>185</v>
      </c>
      <c r="E65" s="125" t="s">
        <v>167</v>
      </c>
      <c r="F65" s="126" t="s">
        <v>38</v>
      </c>
    </row>
    <row r="66" spans="1:32" ht="12" hidden="1" customHeight="1" x14ac:dyDescent="0.25">
      <c r="D66" s="14" t="s">
        <v>214</v>
      </c>
      <c r="E66" s="14" t="s">
        <v>215</v>
      </c>
      <c r="F66" s="104" t="s">
        <v>49</v>
      </c>
    </row>
    <row r="67" spans="1:32" s="57" customFormat="1" ht="12" hidden="1" customHeight="1" x14ac:dyDescent="0.25">
      <c r="A67" s="14"/>
      <c r="B67" s="14"/>
      <c r="C67" s="14"/>
      <c r="D67" s="14" t="s">
        <v>216</v>
      </c>
      <c r="E67" s="14" t="s">
        <v>217</v>
      </c>
      <c r="F67" s="104" t="s">
        <v>218</v>
      </c>
      <c r="H67" s="14"/>
      <c r="I67" s="14"/>
      <c r="J67" s="14"/>
      <c r="K67" s="14"/>
      <c r="L67" s="14"/>
      <c r="M67" s="14"/>
      <c r="N67" s="14"/>
      <c r="O67" s="14"/>
      <c r="P67" s="14"/>
      <c r="Q67" s="14"/>
      <c r="R67" s="14"/>
      <c r="S67" s="14"/>
      <c r="T67" s="14"/>
      <c r="U67" s="14"/>
      <c r="V67" s="14"/>
      <c r="W67" s="14"/>
      <c r="X67" s="14"/>
      <c r="Y67" s="14"/>
      <c r="Z67" s="14"/>
      <c r="AA67" s="14"/>
      <c r="AB67" s="14"/>
      <c r="AC67" s="14"/>
      <c r="AD67" s="14"/>
      <c r="AE67" s="14"/>
      <c r="AF67" s="14"/>
    </row>
    <row r="68" spans="1:32" s="57" customFormat="1" ht="12" hidden="1" customHeight="1" x14ac:dyDescent="0.25">
      <c r="A68" s="14"/>
      <c r="B68" s="14"/>
      <c r="C68" s="14"/>
      <c r="D68" s="14" t="s">
        <v>219</v>
      </c>
      <c r="E68" s="14" t="s">
        <v>198</v>
      </c>
      <c r="F68" s="104" t="s">
        <v>49</v>
      </c>
      <c r="H68" s="14"/>
      <c r="I68" s="14"/>
      <c r="J68" s="14"/>
      <c r="K68" s="14"/>
      <c r="L68" s="14"/>
      <c r="M68" s="14"/>
      <c r="N68" s="14"/>
      <c r="O68" s="14"/>
      <c r="P68" s="14"/>
      <c r="Q68" s="14"/>
      <c r="R68" s="14"/>
      <c r="S68" s="14"/>
      <c r="T68" s="14"/>
      <c r="U68" s="14"/>
      <c r="V68" s="14"/>
      <c r="W68" s="14"/>
      <c r="X68" s="14"/>
      <c r="Y68" s="14"/>
      <c r="Z68" s="14"/>
      <c r="AA68" s="14"/>
      <c r="AB68" s="14"/>
      <c r="AC68" s="14"/>
      <c r="AD68" s="14"/>
      <c r="AE68" s="14"/>
      <c r="AF68" s="14"/>
    </row>
    <row r="69" spans="1:32" s="57" customFormat="1" ht="12" hidden="1" customHeight="1" x14ac:dyDescent="0.25">
      <c r="A69" s="14"/>
      <c r="B69" s="14"/>
      <c r="C69" s="14"/>
      <c r="D69" s="14" t="s">
        <v>155</v>
      </c>
      <c r="E69" s="14" t="s">
        <v>220</v>
      </c>
      <c r="F69" s="104"/>
      <c r="H69" s="14"/>
      <c r="I69" s="14"/>
      <c r="J69" s="14"/>
      <c r="K69" s="14"/>
      <c r="L69" s="14"/>
      <c r="M69" s="14"/>
      <c r="N69" s="14"/>
      <c r="O69" s="14"/>
      <c r="P69" s="14"/>
      <c r="Q69" s="14"/>
      <c r="R69" s="14"/>
      <c r="S69" s="14"/>
      <c r="T69" s="14"/>
      <c r="U69" s="14"/>
      <c r="V69" s="14"/>
      <c r="W69" s="14"/>
      <c r="X69" s="14"/>
      <c r="Y69" s="14"/>
      <c r="Z69" s="14"/>
      <c r="AA69" s="14"/>
      <c r="AB69" s="14"/>
      <c r="AC69" s="14"/>
      <c r="AD69" s="14"/>
      <c r="AE69" s="14"/>
      <c r="AF69" s="14"/>
    </row>
    <row r="70" spans="1:32" s="57" customFormat="1" ht="12" hidden="1" customHeight="1" x14ac:dyDescent="0.25">
      <c r="A70" s="14"/>
      <c r="B70" s="14"/>
      <c r="C70" s="14"/>
      <c r="D70" s="121" t="s">
        <v>169</v>
      </c>
      <c r="E70" s="121" t="s">
        <v>170</v>
      </c>
      <c r="F70" s="122" t="s">
        <v>29</v>
      </c>
      <c r="H70" s="14"/>
      <c r="I70" s="14"/>
      <c r="J70" s="14"/>
      <c r="K70" s="14"/>
      <c r="L70" s="14"/>
      <c r="M70" s="14"/>
      <c r="N70" s="14"/>
      <c r="O70" s="14"/>
      <c r="P70" s="14"/>
      <c r="Q70" s="14"/>
      <c r="R70" s="14"/>
      <c r="S70" s="14"/>
      <c r="T70" s="14"/>
      <c r="U70" s="14"/>
      <c r="V70" s="14"/>
      <c r="W70" s="14"/>
      <c r="X70" s="14"/>
      <c r="Y70" s="14"/>
      <c r="Z70" s="14"/>
      <c r="AA70" s="14"/>
      <c r="AB70" s="14"/>
      <c r="AC70" s="14"/>
      <c r="AD70" s="14"/>
      <c r="AE70" s="14"/>
      <c r="AF70" s="14"/>
    </row>
    <row r="71" spans="1:32" s="57" customFormat="1" ht="12" hidden="1" customHeight="1" x14ac:dyDescent="0.25">
      <c r="A71" s="14"/>
      <c r="B71" s="14"/>
      <c r="C71" s="14"/>
      <c r="D71" s="121" t="s">
        <v>171</v>
      </c>
      <c r="E71" s="121" t="s">
        <v>172</v>
      </c>
      <c r="F71" s="122" t="s">
        <v>29</v>
      </c>
      <c r="H71" s="14"/>
      <c r="I71" s="14"/>
      <c r="J71" s="14"/>
      <c r="K71" s="14"/>
      <c r="L71" s="14"/>
      <c r="M71" s="14"/>
      <c r="N71" s="14"/>
      <c r="O71" s="14"/>
      <c r="P71" s="14"/>
      <c r="Q71" s="14"/>
      <c r="R71" s="14"/>
      <c r="S71" s="14"/>
      <c r="T71" s="14"/>
      <c r="U71" s="14"/>
      <c r="V71" s="14"/>
      <c r="W71" s="14"/>
      <c r="X71" s="14"/>
      <c r="Y71" s="14"/>
      <c r="Z71" s="14"/>
      <c r="AA71" s="14"/>
      <c r="AB71" s="14"/>
      <c r="AC71" s="14"/>
      <c r="AD71" s="14"/>
      <c r="AE71" s="14"/>
      <c r="AF71" s="14"/>
    </row>
    <row r="72" spans="1:32" s="57" customFormat="1" ht="12" hidden="1" customHeight="1" x14ac:dyDescent="0.25">
      <c r="A72" s="14"/>
      <c r="B72" s="14"/>
      <c r="C72" s="14"/>
      <c r="D72" s="125" t="s">
        <v>193</v>
      </c>
      <c r="E72" s="125" t="s">
        <v>194</v>
      </c>
      <c r="F72" s="126" t="s">
        <v>29</v>
      </c>
      <c r="H72" s="14"/>
      <c r="I72" s="14"/>
      <c r="J72" s="14"/>
      <c r="K72" s="14"/>
      <c r="L72" s="14"/>
      <c r="M72" s="14"/>
      <c r="N72" s="14"/>
      <c r="O72" s="14"/>
      <c r="P72" s="14"/>
      <c r="Q72" s="14"/>
      <c r="R72" s="14"/>
      <c r="S72" s="14"/>
      <c r="T72" s="14"/>
      <c r="U72" s="14"/>
      <c r="V72" s="14"/>
      <c r="W72" s="14"/>
      <c r="X72" s="14"/>
      <c r="Y72" s="14"/>
      <c r="Z72" s="14"/>
      <c r="AA72" s="14"/>
      <c r="AB72" s="14"/>
      <c r="AC72" s="14"/>
      <c r="AD72" s="14"/>
      <c r="AE72" s="14"/>
      <c r="AF72" s="14"/>
    </row>
    <row r="73" spans="1:32" s="57" customFormat="1" ht="12" hidden="1" customHeight="1" x14ac:dyDescent="0.25">
      <c r="A73" s="14"/>
      <c r="B73" s="14"/>
      <c r="C73" s="14"/>
      <c r="D73" s="125" t="s">
        <v>195</v>
      </c>
      <c r="E73" s="125" t="s">
        <v>196</v>
      </c>
      <c r="F73" s="126" t="s">
        <v>29</v>
      </c>
      <c r="H73" s="14"/>
      <c r="I73" s="14"/>
      <c r="J73" s="14"/>
      <c r="K73" s="14"/>
      <c r="L73" s="14"/>
      <c r="M73" s="14"/>
      <c r="N73" s="14"/>
      <c r="O73" s="14"/>
      <c r="P73" s="14"/>
      <c r="Q73" s="14"/>
      <c r="R73" s="14"/>
      <c r="S73" s="14"/>
      <c r="T73" s="14"/>
      <c r="U73" s="14"/>
      <c r="V73" s="14"/>
      <c r="W73" s="14"/>
      <c r="X73" s="14"/>
      <c r="Y73" s="14"/>
      <c r="Z73" s="14"/>
      <c r="AA73" s="14"/>
      <c r="AB73" s="14"/>
      <c r="AC73" s="14"/>
      <c r="AD73" s="14"/>
      <c r="AE73" s="14"/>
      <c r="AF73" s="14"/>
    </row>
    <row r="74" spans="1:32" s="57" customFormat="1" ht="12" hidden="1" customHeight="1" x14ac:dyDescent="0.25">
      <c r="A74" s="14"/>
      <c r="B74" s="14"/>
      <c r="C74" s="14"/>
      <c r="D74" s="14" t="s">
        <v>221</v>
      </c>
      <c r="E74" s="14" t="s">
        <v>222</v>
      </c>
      <c r="F74" s="104" t="s">
        <v>24</v>
      </c>
      <c r="H74" s="14"/>
      <c r="I74" s="14"/>
      <c r="J74" s="14"/>
      <c r="K74" s="14"/>
      <c r="L74" s="14"/>
      <c r="M74" s="14"/>
      <c r="N74" s="14"/>
      <c r="O74" s="14"/>
      <c r="P74" s="14"/>
      <c r="Q74" s="14"/>
      <c r="R74" s="14"/>
      <c r="S74" s="14"/>
      <c r="T74" s="14"/>
      <c r="U74" s="14"/>
      <c r="V74" s="14"/>
      <c r="W74" s="14"/>
      <c r="X74" s="14"/>
      <c r="Y74" s="14"/>
      <c r="Z74" s="14"/>
      <c r="AA74" s="14"/>
      <c r="AB74" s="14"/>
      <c r="AC74" s="14"/>
      <c r="AD74" s="14"/>
      <c r="AE74" s="14"/>
      <c r="AF74" s="14"/>
    </row>
    <row r="75" spans="1:32" s="57" customFormat="1" ht="12" hidden="1" customHeight="1" x14ac:dyDescent="0.25">
      <c r="A75" s="14"/>
      <c r="B75" s="14"/>
      <c r="C75" s="14"/>
      <c r="D75" s="14" t="s">
        <v>223</v>
      </c>
      <c r="E75" s="14" t="s">
        <v>178</v>
      </c>
      <c r="F75" s="104" t="s">
        <v>24</v>
      </c>
      <c r="H75" s="14"/>
      <c r="I75" s="14"/>
      <c r="J75" s="14"/>
      <c r="K75" s="14"/>
      <c r="L75" s="14"/>
      <c r="M75" s="14"/>
      <c r="N75" s="14"/>
      <c r="O75" s="14"/>
      <c r="P75" s="14"/>
      <c r="Q75" s="14"/>
      <c r="R75" s="14"/>
      <c r="S75" s="14"/>
      <c r="T75" s="14"/>
      <c r="U75" s="14"/>
      <c r="V75" s="14"/>
      <c r="W75" s="14"/>
      <c r="X75" s="14"/>
      <c r="Y75" s="14"/>
      <c r="Z75" s="14"/>
      <c r="AA75" s="14"/>
      <c r="AB75" s="14"/>
      <c r="AC75" s="14"/>
      <c r="AD75" s="14"/>
      <c r="AE75" s="14"/>
      <c r="AF75" s="14"/>
    </row>
    <row r="76" spans="1:32" s="57" customFormat="1" ht="12" hidden="1" customHeight="1" x14ac:dyDescent="0.25">
      <c r="A76" s="14"/>
      <c r="B76" s="14"/>
      <c r="C76" s="14"/>
      <c r="D76" s="14" t="s">
        <v>224</v>
      </c>
      <c r="E76" s="14" t="s">
        <v>160</v>
      </c>
      <c r="F76" s="104" t="s">
        <v>24</v>
      </c>
      <c r="H76" s="14"/>
      <c r="I76" s="14"/>
      <c r="J76" s="14"/>
      <c r="K76" s="14"/>
      <c r="L76" s="14"/>
      <c r="M76" s="14"/>
      <c r="N76" s="14"/>
      <c r="O76" s="14"/>
      <c r="P76" s="14"/>
      <c r="Q76" s="14"/>
      <c r="R76" s="14"/>
      <c r="S76" s="14"/>
      <c r="T76" s="14"/>
      <c r="U76" s="14"/>
      <c r="V76" s="14"/>
      <c r="W76" s="14"/>
      <c r="X76" s="14"/>
      <c r="Y76" s="14"/>
      <c r="Z76" s="14"/>
      <c r="AA76" s="14"/>
      <c r="AB76" s="14"/>
      <c r="AC76" s="14"/>
      <c r="AD76" s="14"/>
      <c r="AE76" s="14"/>
      <c r="AF76" s="14"/>
    </row>
    <row r="77" spans="1:32" s="57" customFormat="1" ht="12" hidden="1" customHeight="1" x14ac:dyDescent="0.25">
      <c r="A77" s="14"/>
      <c r="B77" s="14"/>
      <c r="C77" s="14"/>
      <c r="D77" s="14" t="s">
        <v>225</v>
      </c>
      <c r="E77" s="14" t="s">
        <v>176</v>
      </c>
      <c r="F77" s="104" t="s">
        <v>24</v>
      </c>
      <c r="H77" s="14"/>
      <c r="I77" s="14"/>
      <c r="J77" s="14"/>
      <c r="K77" s="14"/>
      <c r="L77" s="14"/>
      <c r="M77" s="14"/>
      <c r="N77" s="14"/>
      <c r="O77" s="14"/>
      <c r="P77" s="14"/>
      <c r="Q77" s="14"/>
      <c r="R77" s="14"/>
      <c r="S77" s="14"/>
      <c r="T77" s="14"/>
      <c r="U77" s="14"/>
      <c r="V77" s="14"/>
      <c r="W77" s="14"/>
      <c r="X77" s="14"/>
      <c r="Y77" s="14"/>
      <c r="Z77" s="14"/>
      <c r="AA77" s="14"/>
      <c r="AB77" s="14"/>
      <c r="AC77" s="14"/>
      <c r="AD77" s="14"/>
      <c r="AE77" s="14"/>
      <c r="AF77" s="14"/>
    </row>
    <row r="78" spans="1:32" s="57" customFormat="1" ht="12" hidden="1" customHeight="1" x14ac:dyDescent="0.25">
      <c r="A78" s="14"/>
      <c r="B78" s="14"/>
      <c r="C78" s="14"/>
      <c r="D78" s="121" t="s">
        <v>177</v>
      </c>
      <c r="E78" s="121" t="s">
        <v>178</v>
      </c>
      <c r="F78" s="122" t="s">
        <v>49</v>
      </c>
      <c r="H78" s="14"/>
      <c r="I78" s="14"/>
      <c r="J78" s="14"/>
      <c r="K78" s="14"/>
      <c r="L78" s="14"/>
      <c r="M78" s="14"/>
      <c r="N78" s="14"/>
      <c r="O78" s="14"/>
      <c r="P78" s="14"/>
      <c r="Q78" s="14"/>
      <c r="R78" s="14"/>
      <c r="S78" s="14"/>
      <c r="T78" s="14"/>
      <c r="U78" s="14"/>
      <c r="V78" s="14"/>
      <c r="W78" s="14"/>
      <c r="X78" s="14"/>
      <c r="Y78" s="14"/>
      <c r="Z78" s="14"/>
      <c r="AA78" s="14"/>
      <c r="AB78" s="14"/>
      <c r="AC78" s="14"/>
      <c r="AD78" s="14"/>
      <c r="AE78" s="14"/>
      <c r="AF78" s="14"/>
    </row>
    <row r="79" spans="1:32" s="57" customFormat="1" ht="12" hidden="1" customHeight="1" x14ac:dyDescent="0.25">
      <c r="A79" s="14"/>
      <c r="B79" s="14"/>
      <c r="C79" s="14"/>
      <c r="D79" s="121" t="s">
        <v>179</v>
      </c>
      <c r="E79" s="121" t="s">
        <v>180</v>
      </c>
      <c r="F79" s="122" t="s">
        <v>49</v>
      </c>
      <c r="H79" s="14"/>
      <c r="I79" s="14"/>
      <c r="J79" s="14"/>
      <c r="K79" s="14"/>
      <c r="L79" s="14"/>
      <c r="M79" s="14"/>
      <c r="N79" s="14"/>
      <c r="O79" s="14"/>
      <c r="P79" s="14"/>
      <c r="Q79" s="14"/>
      <c r="R79" s="14"/>
      <c r="S79" s="14"/>
      <c r="T79" s="14"/>
      <c r="U79" s="14"/>
      <c r="V79" s="14"/>
      <c r="W79" s="14"/>
      <c r="X79" s="14"/>
      <c r="Y79" s="14"/>
      <c r="Z79" s="14"/>
      <c r="AA79" s="14"/>
      <c r="AB79" s="14"/>
      <c r="AC79" s="14"/>
      <c r="AD79" s="14"/>
      <c r="AE79" s="14"/>
      <c r="AF79" s="14"/>
    </row>
    <row r="80" spans="1:32" s="57" customFormat="1" ht="12" hidden="1" customHeight="1" x14ac:dyDescent="0.25">
      <c r="A80" s="14"/>
      <c r="B80" s="14"/>
      <c r="C80" s="14"/>
      <c r="D80" s="121" t="s">
        <v>181</v>
      </c>
      <c r="E80" s="121" t="s">
        <v>182</v>
      </c>
      <c r="F80" s="122" t="s">
        <v>24</v>
      </c>
      <c r="H80" s="14"/>
      <c r="I80" s="14"/>
      <c r="J80" s="14"/>
      <c r="K80" s="14"/>
      <c r="L80" s="14"/>
      <c r="M80" s="14"/>
      <c r="N80" s="14"/>
      <c r="O80" s="14"/>
      <c r="P80" s="14"/>
      <c r="Q80" s="14"/>
      <c r="R80" s="14"/>
      <c r="S80" s="14"/>
      <c r="T80" s="14"/>
      <c r="U80" s="14"/>
      <c r="V80" s="14"/>
      <c r="W80" s="14"/>
      <c r="X80" s="14"/>
      <c r="Y80" s="14"/>
      <c r="Z80" s="14"/>
      <c r="AA80" s="14"/>
      <c r="AB80" s="14"/>
      <c r="AC80" s="14"/>
      <c r="AD80" s="14"/>
      <c r="AE80" s="14"/>
      <c r="AF80" s="14"/>
    </row>
    <row r="81" spans="1:32" s="57" customFormat="1" ht="12" hidden="1" customHeight="1" x14ac:dyDescent="0.25">
      <c r="A81" s="14"/>
      <c r="B81" s="14"/>
      <c r="C81" s="14"/>
      <c r="D81" s="121" t="s">
        <v>183</v>
      </c>
      <c r="E81" s="121" t="s">
        <v>180</v>
      </c>
      <c r="F81" s="122" t="s">
        <v>24</v>
      </c>
      <c r="H81" s="14"/>
      <c r="I81" s="14"/>
      <c r="J81" s="14"/>
      <c r="K81" s="14"/>
      <c r="L81" s="14"/>
      <c r="M81" s="14"/>
      <c r="N81" s="14"/>
      <c r="O81" s="14"/>
      <c r="P81" s="14"/>
      <c r="Q81" s="14"/>
      <c r="R81" s="14"/>
      <c r="S81" s="14"/>
      <c r="T81" s="14"/>
      <c r="U81" s="14"/>
      <c r="V81" s="14"/>
      <c r="W81" s="14"/>
      <c r="X81" s="14"/>
      <c r="Y81" s="14"/>
      <c r="Z81" s="14"/>
      <c r="AA81" s="14"/>
      <c r="AB81" s="14"/>
      <c r="AC81" s="14"/>
      <c r="AD81" s="14"/>
      <c r="AE81" s="14"/>
      <c r="AF81" s="14"/>
    </row>
    <row r="82" spans="1:32" s="57" customFormat="1" ht="12" hidden="1" customHeight="1" x14ac:dyDescent="0.25">
      <c r="A82" s="14"/>
      <c r="B82" s="14"/>
      <c r="C82" s="14"/>
      <c r="D82" s="14" t="s">
        <v>226</v>
      </c>
      <c r="E82" s="14" t="s">
        <v>164</v>
      </c>
      <c r="F82" s="104" t="s">
        <v>24</v>
      </c>
      <c r="H82" s="14"/>
      <c r="I82" s="14"/>
      <c r="J82" s="14"/>
      <c r="K82" s="14"/>
      <c r="L82" s="14"/>
      <c r="M82" s="14"/>
      <c r="N82" s="14"/>
      <c r="O82" s="14"/>
      <c r="P82" s="14"/>
      <c r="Q82" s="14"/>
      <c r="R82" s="14"/>
      <c r="S82" s="14"/>
      <c r="T82" s="14"/>
      <c r="U82" s="14"/>
      <c r="V82" s="14"/>
      <c r="W82" s="14"/>
      <c r="X82" s="14"/>
      <c r="Y82" s="14"/>
      <c r="Z82" s="14"/>
      <c r="AA82" s="14"/>
      <c r="AB82" s="14"/>
      <c r="AC82" s="14"/>
      <c r="AD82" s="14"/>
      <c r="AE82" s="14"/>
      <c r="AF82" s="14"/>
    </row>
    <row r="83" spans="1:32" s="57" customFormat="1" ht="12" hidden="1" customHeight="1" x14ac:dyDescent="0.25">
      <c r="A83" s="14"/>
      <c r="B83" s="14"/>
      <c r="C83" s="14"/>
      <c r="D83" s="14" t="s">
        <v>227</v>
      </c>
      <c r="E83" s="14" t="s">
        <v>198</v>
      </c>
      <c r="F83" s="104" t="s">
        <v>24</v>
      </c>
      <c r="H83" s="14"/>
      <c r="I83" s="14"/>
      <c r="J83" s="14"/>
      <c r="K83" s="14"/>
      <c r="L83" s="14"/>
      <c r="M83" s="14"/>
      <c r="N83" s="14"/>
      <c r="O83" s="14"/>
      <c r="P83" s="14"/>
      <c r="Q83" s="14"/>
      <c r="R83" s="14"/>
      <c r="S83" s="14"/>
      <c r="T83" s="14"/>
      <c r="U83" s="14"/>
      <c r="V83" s="14"/>
      <c r="W83" s="14"/>
      <c r="X83" s="14"/>
      <c r="Y83" s="14"/>
      <c r="Z83" s="14"/>
      <c r="AA83" s="14"/>
      <c r="AB83" s="14"/>
      <c r="AC83" s="14"/>
      <c r="AD83" s="14"/>
      <c r="AE83" s="14"/>
      <c r="AF83" s="14"/>
    </row>
    <row r="84" spans="1:32" s="57" customFormat="1" ht="12" hidden="1" customHeight="1" x14ac:dyDescent="0.25">
      <c r="A84" s="14"/>
      <c r="B84" s="14"/>
      <c r="C84" s="14"/>
      <c r="D84" s="123" t="s">
        <v>200</v>
      </c>
      <c r="E84" s="123" t="s">
        <v>192</v>
      </c>
      <c r="F84" s="124" t="s">
        <v>49</v>
      </c>
      <c r="H84" s="14"/>
      <c r="I84" s="14"/>
      <c r="J84" s="14"/>
      <c r="K84" s="14"/>
      <c r="L84" s="14"/>
      <c r="M84" s="14"/>
      <c r="N84" s="14"/>
      <c r="O84" s="14"/>
      <c r="P84" s="14"/>
      <c r="Q84" s="14"/>
      <c r="R84" s="14"/>
      <c r="S84" s="14"/>
      <c r="T84" s="14"/>
      <c r="U84" s="14"/>
      <c r="V84" s="14"/>
      <c r="W84" s="14"/>
      <c r="X84" s="14"/>
      <c r="Y84" s="14"/>
      <c r="Z84" s="14"/>
      <c r="AA84" s="14"/>
      <c r="AB84" s="14"/>
      <c r="AC84" s="14"/>
      <c r="AD84" s="14"/>
      <c r="AE84" s="14"/>
      <c r="AF84" s="14"/>
    </row>
    <row r="85" spans="1:32" s="57" customFormat="1" ht="12" hidden="1" customHeight="1" x14ac:dyDescent="0.25">
      <c r="A85" s="14"/>
      <c r="B85" s="14"/>
      <c r="C85" s="14"/>
      <c r="D85" s="123" t="s">
        <v>201</v>
      </c>
      <c r="E85" s="123" t="s">
        <v>154</v>
      </c>
      <c r="F85" s="124" t="s">
        <v>49</v>
      </c>
      <c r="H85" s="14"/>
      <c r="I85" s="14"/>
      <c r="J85" s="14"/>
      <c r="K85" s="14"/>
      <c r="L85" s="14"/>
      <c r="M85" s="14"/>
      <c r="N85" s="14"/>
      <c r="O85" s="14"/>
      <c r="P85" s="14"/>
      <c r="Q85" s="14"/>
      <c r="R85" s="14"/>
      <c r="S85" s="14"/>
      <c r="T85" s="14"/>
      <c r="U85" s="14"/>
      <c r="V85" s="14"/>
      <c r="W85" s="14"/>
      <c r="X85" s="14"/>
      <c r="Y85" s="14"/>
      <c r="Z85" s="14"/>
      <c r="AA85" s="14"/>
      <c r="AB85" s="14"/>
      <c r="AC85" s="14"/>
      <c r="AD85" s="14"/>
      <c r="AE85" s="14"/>
      <c r="AF85" s="14"/>
    </row>
    <row r="86" spans="1:32" s="57" customFormat="1" ht="12" hidden="1" customHeight="1" x14ac:dyDescent="0.25">
      <c r="A86" s="14"/>
      <c r="B86" s="14"/>
      <c r="C86" s="14"/>
      <c r="D86" s="121" t="s">
        <v>161</v>
      </c>
      <c r="E86" s="121" t="s">
        <v>162</v>
      </c>
      <c r="F86" s="122" t="s">
        <v>79</v>
      </c>
      <c r="H86" s="14"/>
      <c r="I86" s="14"/>
      <c r="J86" s="14"/>
      <c r="K86" s="14"/>
      <c r="L86" s="14"/>
      <c r="M86" s="14"/>
      <c r="N86" s="14"/>
      <c r="O86" s="14"/>
      <c r="P86" s="14"/>
      <c r="Q86" s="14"/>
      <c r="R86" s="14"/>
      <c r="S86" s="14"/>
      <c r="T86" s="14"/>
      <c r="U86" s="14"/>
      <c r="V86" s="14"/>
      <c r="W86" s="14"/>
      <c r="X86" s="14"/>
      <c r="Y86" s="14"/>
      <c r="Z86" s="14"/>
      <c r="AA86" s="14"/>
      <c r="AB86" s="14"/>
      <c r="AC86" s="14"/>
      <c r="AD86" s="14"/>
      <c r="AE86" s="14"/>
      <c r="AF86" s="14"/>
    </row>
    <row r="87" spans="1:32" s="57" customFormat="1" ht="12" hidden="1" customHeight="1" x14ac:dyDescent="0.25">
      <c r="A87" s="14"/>
      <c r="B87" s="14"/>
      <c r="C87" s="14"/>
      <c r="D87" s="121" t="s">
        <v>163</v>
      </c>
      <c r="E87" s="121" t="s">
        <v>164</v>
      </c>
      <c r="F87" s="122" t="s">
        <v>24</v>
      </c>
      <c r="H87" s="14"/>
      <c r="I87" s="14"/>
      <c r="J87" s="14"/>
      <c r="K87" s="14"/>
      <c r="L87" s="14"/>
      <c r="M87" s="14"/>
      <c r="N87" s="14"/>
      <c r="O87" s="14"/>
      <c r="P87" s="14"/>
      <c r="Q87" s="14"/>
      <c r="R87" s="14"/>
      <c r="S87" s="14"/>
      <c r="T87" s="14"/>
      <c r="U87" s="14"/>
      <c r="V87" s="14"/>
      <c r="W87" s="14"/>
      <c r="X87" s="14"/>
      <c r="Y87" s="14"/>
      <c r="Z87" s="14"/>
      <c r="AA87" s="14"/>
      <c r="AB87" s="14"/>
      <c r="AC87" s="14"/>
      <c r="AD87" s="14"/>
      <c r="AE87" s="14"/>
      <c r="AF87" s="14"/>
    </row>
    <row r="88" spans="1:32" s="57" customFormat="1" ht="12" hidden="1" customHeight="1" x14ac:dyDescent="0.25">
      <c r="A88" s="14"/>
      <c r="B88" s="14"/>
      <c r="C88" s="14"/>
      <c r="D88" s="14" t="s">
        <v>228</v>
      </c>
      <c r="E88" s="14" t="s">
        <v>229</v>
      </c>
      <c r="F88" s="104" t="s">
        <v>29</v>
      </c>
      <c r="H88" s="14"/>
      <c r="I88" s="14"/>
      <c r="J88" s="14"/>
      <c r="K88" s="14"/>
      <c r="L88" s="14"/>
      <c r="M88" s="14"/>
      <c r="N88" s="14"/>
      <c r="O88" s="14"/>
      <c r="P88" s="14"/>
      <c r="Q88" s="14"/>
      <c r="R88" s="14"/>
      <c r="S88" s="14"/>
      <c r="T88" s="14"/>
      <c r="U88" s="14"/>
      <c r="V88" s="14"/>
      <c r="W88" s="14"/>
      <c r="X88" s="14"/>
      <c r="Y88" s="14"/>
      <c r="Z88" s="14"/>
      <c r="AA88" s="14"/>
      <c r="AB88" s="14"/>
      <c r="AC88" s="14"/>
      <c r="AD88" s="14"/>
      <c r="AE88" s="14"/>
      <c r="AF88" s="14"/>
    </row>
    <row r="89" spans="1:32" s="57" customFormat="1" ht="12" hidden="1" customHeight="1" x14ac:dyDescent="0.25">
      <c r="A89" s="14"/>
      <c r="B89" s="14"/>
      <c r="C89" s="14"/>
      <c r="D89" s="14" t="s">
        <v>230</v>
      </c>
      <c r="E89" s="14" t="s">
        <v>231</v>
      </c>
      <c r="F89" s="104" t="s">
        <v>29</v>
      </c>
      <c r="H89" s="14"/>
      <c r="I89" s="14"/>
      <c r="J89" s="14"/>
      <c r="K89" s="14"/>
      <c r="L89" s="14"/>
      <c r="M89" s="14"/>
      <c r="N89" s="14"/>
      <c r="O89" s="14"/>
      <c r="P89" s="14"/>
      <c r="Q89" s="14"/>
      <c r="R89" s="14"/>
      <c r="S89" s="14"/>
      <c r="T89" s="14"/>
      <c r="U89" s="14"/>
      <c r="V89" s="14"/>
      <c r="W89" s="14"/>
      <c r="X89" s="14"/>
      <c r="Y89" s="14"/>
      <c r="Z89" s="14"/>
      <c r="AA89" s="14"/>
      <c r="AB89" s="14"/>
      <c r="AC89" s="14"/>
      <c r="AD89" s="14"/>
      <c r="AE89" s="14"/>
      <c r="AF89" s="14"/>
    </row>
    <row r="90" spans="1:32" s="57" customFormat="1" ht="12" hidden="1" customHeight="1" x14ac:dyDescent="0.25">
      <c r="A90" s="14"/>
      <c r="B90" s="14"/>
      <c r="C90" s="14"/>
      <c r="D90" s="14" t="s">
        <v>232</v>
      </c>
      <c r="E90" s="14" t="s">
        <v>170</v>
      </c>
      <c r="F90" s="104" t="s">
        <v>24</v>
      </c>
      <c r="H90" s="14"/>
      <c r="I90" s="14"/>
      <c r="J90" s="14"/>
      <c r="K90" s="14"/>
      <c r="L90" s="14"/>
      <c r="M90" s="14"/>
      <c r="N90" s="14"/>
      <c r="O90" s="14"/>
      <c r="P90" s="14"/>
      <c r="Q90" s="14"/>
      <c r="R90" s="14"/>
      <c r="S90" s="14"/>
      <c r="T90" s="14"/>
      <c r="U90" s="14"/>
      <c r="V90" s="14"/>
      <c r="W90" s="14"/>
      <c r="X90" s="14"/>
      <c r="Y90" s="14"/>
      <c r="Z90" s="14"/>
      <c r="AA90" s="14"/>
      <c r="AB90" s="14"/>
      <c r="AC90" s="14"/>
      <c r="AD90" s="14"/>
      <c r="AE90" s="14"/>
      <c r="AF90" s="14"/>
    </row>
    <row r="91" spans="1:32" s="57" customFormat="1" ht="12" hidden="1" customHeight="1" x14ac:dyDescent="0.25">
      <c r="A91" s="14"/>
      <c r="B91" s="14"/>
      <c r="C91" s="14"/>
      <c r="D91" s="14" t="s">
        <v>233</v>
      </c>
      <c r="E91" s="14" t="s">
        <v>212</v>
      </c>
      <c r="F91" s="104" t="s">
        <v>29</v>
      </c>
      <c r="H91" s="14"/>
      <c r="I91" s="14"/>
      <c r="J91" s="14"/>
      <c r="K91" s="14"/>
      <c r="L91" s="14"/>
      <c r="M91" s="14"/>
      <c r="N91" s="14"/>
      <c r="O91" s="14"/>
      <c r="P91" s="14"/>
      <c r="Q91" s="14"/>
      <c r="R91" s="14"/>
      <c r="S91" s="14"/>
      <c r="T91" s="14"/>
      <c r="U91" s="14"/>
      <c r="V91" s="14"/>
      <c r="W91" s="14"/>
      <c r="X91" s="14"/>
      <c r="Y91" s="14"/>
      <c r="Z91" s="14"/>
      <c r="AA91" s="14"/>
      <c r="AB91" s="14"/>
      <c r="AC91" s="14"/>
      <c r="AD91" s="14"/>
      <c r="AE91" s="14"/>
      <c r="AF91" s="14"/>
    </row>
    <row r="92" spans="1:32" s="57" customFormat="1" ht="12" hidden="1" customHeight="1" x14ac:dyDescent="0.25">
      <c r="A92" s="14"/>
      <c r="B92" s="14"/>
      <c r="C92" s="14"/>
      <c r="D92" s="14" t="s">
        <v>234</v>
      </c>
      <c r="E92" s="14" t="s">
        <v>180</v>
      </c>
      <c r="F92" s="104" t="s">
        <v>24</v>
      </c>
      <c r="H92" s="14"/>
      <c r="I92" s="14"/>
      <c r="J92" s="14"/>
      <c r="K92" s="14"/>
      <c r="L92" s="14"/>
      <c r="M92" s="14"/>
      <c r="N92" s="14"/>
      <c r="O92" s="14"/>
      <c r="P92" s="14"/>
      <c r="Q92" s="14"/>
      <c r="R92" s="14"/>
      <c r="S92" s="14"/>
      <c r="T92" s="14"/>
      <c r="U92" s="14"/>
      <c r="V92" s="14"/>
      <c r="W92" s="14"/>
      <c r="X92" s="14"/>
      <c r="Y92" s="14"/>
      <c r="Z92" s="14"/>
      <c r="AA92" s="14"/>
      <c r="AB92" s="14"/>
      <c r="AC92" s="14"/>
      <c r="AD92" s="14"/>
      <c r="AE92" s="14"/>
      <c r="AF92" s="14"/>
    </row>
    <row r="93" spans="1:32" s="57" customFormat="1" ht="12" hidden="1" customHeight="1" x14ac:dyDescent="0.25">
      <c r="A93" s="14"/>
      <c r="B93" s="14"/>
      <c r="C93" s="14"/>
      <c r="D93" s="14" t="s">
        <v>235</v>
      </c>
      <c r="E93" s="14" t="s">
        <v>160</v>
      </c>
      <c r="F93" s="104" t="s">
        <v>67</v>
      </c>
      <c r="H93" s="14"/>
      <c r="I93" s="14"/>
      <c r="J93" s="14"/>
      <c r="K93" s="14"/>
      <c r="L93" s="14"/>
      <c r="M93" s="14"/>
      <c r="N93" s="14"/>
      <c r="O93" s="14"/>
      <c r="P93" s="14"/>
      <c r="Q93" s="14"/>
      <c r="R93" s="14"/>
      <c r="S93" s="14"/>
      <c r="T93" s="14"/>
      <c r="U93" s="14"/>
      <c r="V93" s="14"/>
      <c r="W93" s="14"/>
      <c r="X93" s="14"/>
      <c r="Y93" s="14"/>
      <c r="Z93" s="14"/>
      <c r="AA93" s="14"/>
      <c r="AB93" s="14"/>
      <c r="AC93" s="14"/>
      <c r="AD93" s="14"/>
      <c r="AE93" s="14"/>
      <c r="AF93" s="14"/>
    </row>
    <row r="94" spans="1:32" s="57" customFormat="1" ht="12" hidden="1" customHeight="1" x14ac:dyDescent="0.25">
      <c r="A94" s="14"/>
      <c r="B94" s="14"/>
      <c r="C94" s="14"/>
      <c r="D94" s="14" t="s">
        <v>236</v>
      </c>
      <c r="E94" s="14" t="s">
        <v>160</v>
      </c>
      <c r="F94" s="104" t="s">
        <v>29</v>
      </c>
      <c r="H94" s="14"/>
      <c r="I94" s="14"/>
      <c r="J94" s="14"/>
      <c r="K94" s="14"/>
      <c r="L94" s="14"/>
      <c r="M94" s="14"/>
      <c r="N94" s="14"/>
      <c r="O94" s="14"/>
      <c r="P94" s="14"/>
      <c r="Q94" s="14"/>
      <c r="R94" s="14"/>
      <c r="S94" s="14"/>
      <c r="T94" s="14"/>
      <c r="U94" s="14"/>
      <c r="V94" s="14"/>
      <c r="W94" s="14"/>
      <c r="X94" s="14"/>
      <c r="Y94" s="14"/>
      <c r="Z94" s="14"/>
      <c r="AA94" s="14"/>
      <c r="AB94" s="14"/>
      <c r="AC94" s="14"/>
      <c r="AD94" s="14"/>
      <c r="AE94" s="14"/>
      <c r="AF94" s="14"/>
    </row>
    <row r="95" spans="1:32" s="57" customFormat="1" ht="12" hidden="1" customHeight="1" x14ac:dyDescent="0.25">
      <c r="A95" s="14"/>
      <c r="B95" s="14"/>
      <c r="C95" s="14"/>
      <c r="D95" s="14" t="s">
        <v>237</v>
      </c>
      <c r="E95" s="14" t="s">
        <v>222</v>
      </c>
      <c r="F95" s="104" t="s">
        <v>29</v>
      </c>
      <c r="H95" s="14"/>
      <c r="I95" s="14"/>
      <c r="J95" s="14"/>
      <c r="K95" s="14"/>
      <c r="L95" s="14"/>
      <c r="M95" s="14"/>
      <c r="N95" s="14"/>
      <c r="O95" s="14"/>
      <c r="P95" s="14"/>
      <c r="Q95" s="14"/>
      <c r="R95" s="14"/>
      <c r="S95" s="14"/>
      <c r="T95" s="14"/>
      <c r="U95" s="14"/>
      <c r="V95" s="14"/>
      <c r="W95" s="14"/>
      <c r="X95" s="14"/>
      <c r="Y95" s="14"/>
      <c r="Z95" s="14"/>
      <c r="AA95" s="14"/>
      <c r="AB95" s="14"/>
      <c r="AC95" s="14"/>
      <c r="AD95" s="14"/>
      <c r="AE95" s="14"/>
      <c r="AF95" s="14"/>
    </row>
    <row r="96" spans="1:32" s="57" customFormat="1" ht="12" hidden="1" customHeight="1" x14ac:dyDescent="0.25">
      <c r="A96" s="14"/>
      <c r="B96" s="14"/>
      <c r="C96" s="14"/>
      <c r="D96" s="14" t="s">
        <v>238</v>
      </c>
      <c r="E96" s="14" t="s">
        <v>167</v>
      </c>
      <c r="F96" s="104" t="s">
        <v>29</v>
      </c>
      <c r="H96" s="14"/>
      <c r="I96" s="14"/>
      <c r="J96" s="14"/>
      <c r="K96" s="14"/>
      <c r="L96" s="14"/>
      <c r="M96" s="14"/>
      <c r="N96" s="14"/>
      <c r="O96" s="14"/>
      <c r="P96" s="14"/>
      <c r="Q96" s="14"/>
      <c r="R96" s="14"/>
      <c r="S96" s="14"/>
      <c r="T96" s="14"/>
      <c r="U96" s="14"/>
      <c r="V96" s="14"/>
      <c r="W96" s="14"/>
      <c r="X96" s="14"/>
      <c r="Y96" s="14"/>
      <c r="Z96" s="14"/>
      <c r="AA96" s="14"/>
      <c r="AB96" s="14"/>
      <c r="AC96" s="14"/>
      <c r="AD96" s="14"/>
      <c r="AE96" s="14"/>
      <c r="AF96" s="14"/>
    </row>
    <row r="97" spans="1:32" s="57" customFormat="1" ht="12" hidden="1" customHeight="1" x14ac:dyDescent="0.25">
      <c r="A97" s="14"/>
      <c r="B97" s="14"/>
      <c r="C97" s="14"/>
      <c r="D97" s="14" t="s">
        <v>239</v>
      </c>
      <c r="E97" s="14" t="s">
        <v>198</v>
      </c>
      <c r="F97" s="104" t="s">
        <v>29</v>
      </c>
      <c r="H97" s="14"/>
      <c r="I97" s="14"/>
      <c r="J97" s="14"/>
      <c r="K97" s="14"/>
      <c r="L97" s="14"/>
      <c r="M97" s="14"/>
      <c r="N97" s="14"/>
      <c r="O97" s="14"/>
      <c r="P97" s="14"/>
      <c r="Q97" s="14"/>
      <c r="R97" s="14"/>
      <c r="S97" s="14"/>
      <c r="T97" s="14"/>
      <c r="U97" s="14"/>
      <c r="V97" s="14"/>
      <c r="W97" s="14"/>
      <c r="X97" s="14"/>
      <c r="Y97" s="14"/>
      <c r="Z97" s="14"/>
      <c r="AA97" s="14"/>
      <c r="AB97" s="14"/>
      <c r="AC97" s="14"/>
      <c r="AD97" s="14"/>
      <c r="AE97" s="14"/>
      <c r="AF97" s="14"/>
    </row>
    <row r="98" spans="1:32" s="57" customFormat="1" ht="12" hidden="1" customHeight="1" x14ac:dyDescent="0.25">
      <c r="A98" s="14"/>
      <c r="B98" s="14"/>
      <c r="C98" s="14"/>
      <c r="D98" s="125" t="s">
        <v>186</v>
      </c>
      <c r="E98" s="125" t="s">
        <v>187</v>
      </c>
      <c r="F98" s="126" t="s">
        <v>29</v>
      </c>
      <c r="H98" s="14"/>
      <c r="I98" s="14"/>
      <c r="J98" s="14"/>
      <c r="K98" s="14"/>
      <c r="L98" s="14"/>
      <c r="M98" s="14"/>
      <c r="N98" s="14"/>
      <c r="O98" s="14"/>
      <c r="P98" s="14"/>
      <c r="Q98" s="14"/>
      <c r="R98" s="14"/>
      <c r="S98" s="14"/>
      <c r="T98" s="14"/>
      <c r="U98" s="14"/>
      <c r="V98" s="14"/>
      <c r="W98" s="14"/>
      <c r="X98" s="14"/>
      <c r="Y98" s="14"/>
      <c r="Z98" s="14"/>
      <c r="AA98" s="14"/>
      <c r="AB98" s="14"/>
      <c r="AC98" s="14"/>
      <c r="AD98" s="14"/>
      <c r="AE98" s="14"/>
      <c r="AF98" s="14"/>
    </row>
    <row r="99" spans="1:32" ht="12" hidden="1" customHeight="1" x14ac:dyDescent="0.25">
      <c r="D99" s="125" t="s">
        <v>188</v>
      </c>
      <c r="E99" s="125" t="s">
        <v>164</v>
      </c>
      <c r="F99" s="126" t="s">
        <v>29</v>
      </c>
    </row>
    <row r="100" spans="1:32" ht="12" hidden="1" customHeight="1" x14ac:dyDescent="0.25">
      <c r="D100" s="123" t="s">
        <v>202</v>
      </c>
      <c r="E100" s="123" t="s">
        <v>162</v>
      </c>
      <c r="F100" s="124" t="s">
        <v>49</v>
      </c>
    </row>
    <row r="101" spans="1:32" ht="12" hidden="1" customHeight="1" x14ac:dyDescent="0.25">
      <c r="D101" s="123" t="s">
        <v>203</v>
      </c>
      <c r="E101" s="123" t="s">
        <v>160</v>
      </c>
      <c r="F101" s="124" t="s">
        <v>29</v>
      </c>
    </row>
    <row r="102" spans="1:32" ht="12" hidden="1" customHeight="1" x14ac:dyDescent="0.25">
      <c r="D102" s="121" t="s">
        <v>173</v>
      </c>
      <c r="E102" s="121" t="s">
        <v>174</v>
      </c>
      <c r="F102" s="122" t="s">
        <v>49</v>
      </c>
    </row>
    <row r="103" spans="1:32" ht="12" hidden="1" customHeight="1" x14ac:dyDescent="0.25">
      <c r="D103" s="121" t="s">
        <v>175</v>
      </c>
      <c r="E103" s="121" t="s">
        <v>176</v>
      </c>
      <c r="F103" s="122" t="s">
        <v>98</v>
      </c>
    </row>
    <row r="104" spans="1:32" ht="12" hidden="1" customHeight="1" x14ac:dyDescent="0.25">
      <c r="D104" s="121" t="s">
        <v>165</v>
      </c>
      <c r="E104" s="121" t="s">
        <v>158</v>
      </c>
      <c r="F104" s="122" t="s">
        <v>240</v>
      </c>
    </row>
    <row r="105" spans="1:32" ht="12" hidden="1" customHeight="1" x14ac:dyDescent="0.25">
      <c r="D105" s="121" t="s">
        <v>166</v>
      </c>
      <c r="E105" s="121" t="s">
        <v>167</v>
      </c>
      <c r="F105" s="122" t="s">
        <v>168</v>
      </c>
    </row>
    <row r="106" spans="1:32" ht="12" hidden="1" customHeight="1" x14ac:dyDescent="0.25">
      <c r="D106" s="14" t="s">
        <v>241</v>
      </c>
      <c r="E106" s="14" t="s">
        <v>220</v>
      </c>
      <c r="F106" s="104" t="s">
        <v>49</v>
      </c>
    </row>
    <row r="107" spans="1:32" ht="12" hidden="1" customHeight="1" x14ac:dyDescent="0.25">
      <c r="D107" s="14" t="s">
        <v>242</v>
      </c>
      <c r="E107" s="14" t="s">
        <v>205</v>
      </c>
      <c r="F107" s="104" t="s">
        <v>49</v>
      </c>
    </row>
    <row r="108" spans="1:32" ht="12" hidden="1" customHeight="1" x14ac:dyDescent="0.25">
      <c r="D108" s="121" t="s">
        <v>157</v>
      </c>
      <c r="E108" s="121" t="s">
        <v>158</v>
      </c>
      <c r="F108" s="122" t="s">
        <v>98</v>
      </c>
    </row>
    <row r="109" spans="1:32" ht="12" hidden="1" customHeight="1" x14ac:dyDescent="0.25">
      <c r="D109" s="121" t="s">
        <v>159</v>
      </c>
      <c r="E109" s="121" t="s">
        <v>160</v>
      </c>
      <c r="F109" s="122" t="s">
        <v>38</v>
      </c>
    </row>
    <row r="110" spans="1:32" ht="12" hidden="1" customHeight="1" x14ac:dyDescent="0.25">
      <c r="D110" s="125" t="s">
        <v>189</v>
      </c>
      <c r="E110" s="125" t="s">
        <v>190</v>
      </c>
      <c r="F110" s="126" t="s">
        <v>110</v>
      </c>
    </row>
    <row r="111" spans="1:32" ht="12" hidden="1" customHeight="1" x14ac:dyDescent="0.25">
      <c r="D111" s="125" t="s">
        <v>191</v>
      </c>
      <c r="E111" s="125" t="s">
        <v>192</v>
      </c>
      <c r="F111" s="126" t="s">
        <v>110</v>
      </c>
    </row>
    <row r="112" spans="1:32" ht="12" hidden="1" customHeight="1" x14ac:dyDescent="0.25">
      <c r="D112" s="123" t="s">
        <v>204</v>
      </c>
      <c r="E112" s="123" t="s">
        <v>205</v>
      </c>
      <c r="F112" s="124" t="s">
        <v>29</v>
      </c>
    </row>
    <row r="113" spans="1:25" ht="12" hidden="1" customHeight="1" x14ac:dyDescent="0.25">
      <c r="D113" s="123" t="s">
        <v>206</v>
      </c>
      <c r="E113" s="123" t="s">
        <v>160</v>
      </c>
      <c r="F113" s="124" t="s">
        <v>29</v>
      </c>
    </row>
    <row r="114" spans="1:25" s="45" customFormat="1" ht="20.25" customHeight="1" x14ac:dyDescent="0.35">
      <c r="A114" s="95"/>
      <c r="B114" s="96"/>
      <c r="C114" s="97"/>
      <c r="D114" s="98"/>
      <c r="E114" s="98"/>
      <c r="F114" s="98"/>
      <c r="G114" s="99"/>
      <c r="H114" s="99"/>
      <c r="I114" s="99"/>
      <c r="J114" s="99"/>
      <c r="K114" s="100"/>
      <c r="L114" s="101"/>
      <c r="M114" s="102"/>
      <c r="N114" s="102"/>
      <c r="O114" s="103"/>
      <c r="Q114" s="88"/>
    </row>
    <row r="115" spans="1:25" s="11" customFormat="1" ht="21.75" customHeight="1" x14ac:dyDescent="0.25">
      <c r="A115" s="483" t="s">
        <v>127</v>
      </c>
      <c r="B115" s="483"/>
      <c r="C115" s="483"/>
      <c r="D115" s="483"/>
      <c r="E115" s="483"/>
      <c r="F115" s="483"/>
      <c r="G115" s="483"/>
      <c r="H115" s="483"/>
      <c r="I115" s="483"/>
      <c r="J115" s="483"/>
      <c r="K115" s="483"/>
      <c r="L115" s="483"/>
      <c r="M115" s="483"/>
      <c r="N115" s="483"/>
      <c r="O115" s="483"/>
    </row>
    <row r="116" spans="1:25" s="11" customFormat="1" ht="19.5" customHeight="1" x14ac:dyDescent="0.25">
      <c r="A116" s="484" t="s">
        <v>128</v>
      </c>
      <c r="B116" s="484"/>
      <c r="C116" s="484"/>
      <c r="D116" s="484"/>
      <c r="E116" s="484"/>
      <c r="F116" s="484"/>
      <c r="G116" s="484"/>
      <c r="H116" s="484"/>
      <c r="I116" s="484"/>
      <c r="J116" s="484"/>
      <c r="K116" s="484"/>
      <c r="L116" s="484"/>
      <c r="M116" s="484"/>
      <c r="N116" s="484"/>
      <c r="O116" s="484"/>
    </row>
    <row r="117" spans="1:25" s="45" customFormat="1" ht="15.5" x14ac:dyDescent="0.35"/>
    <row r="118" spans="1:25" s="45" customFormat="1" ht="7.9" customHeight="1" x14ac:dyDescent="0.35"/>
    <row r="119" spans="1:25" s="108" customFormat="1" ht="12" customHeight="1" x14ac:dyDescent="0.25">
      <c r="A119" s="105"/>
      <c r="B119" s="485"/>
      <c r="C119" s="485"/>
      <c r="D119" s="106"/>
      <c r="E119" s="106"/>
      <c r="F119" s="464"/>
      <c r="G119" s="464"/>
      <c r="H119" s="464"/>
      <c r="I119" s="464"/>
      <c r="J119" s="464"/>
      <c r="K119" s="465"/>
      <c r="L119" s="366" t="s">
        <v>129</v>
      </c>
      <c r="M119" s="367"/>
      <c r="N119" s="367"/>
      <c r="O119" s="368"/>
      <c r="P119" s="107"/>
      <c r="T119" s="109"/>
      <c r="U119" s="109"/>
      <c r="V119" s="109"/>
      <c r="W119" s="109"/>
      <c r="X119" s="109"/>
      <c r="Y119" s="109"/>
    </row>
    <row r="120" spans="1:25" s="113" customFormat="1" ht="12" customHeight="1" x14ac:dyDescent="0.2">
      <c r="A120" s="109"/>
      <c r="B120" s="466"/>
      <c r="C120" s="466"/>
      <c r="D120" s="110"/>
      <c r="E120" s="110"/>
      <c r="F120" s="463"/>
      <c r="G120" s="463"/>
      <c r="H120" s="477"/>
      <c r="I120" s="477"/>
      <c r="J120" s="477"/>
      <c r="K120" s="384"/>
      <c r="L120" s="478" t="s">
        <v>278</v>
      </c>
      <c r="M120" s="479"/>
      <c r="N120" s="479"/>
      <c r="O120" s="386"/>
      <c r="P120" s="112"/>
      <c r="T120" s="114"/>
      <c r="U120" s="114"/>
      <c r="V120" s="114"/>
      <c r="W120" s="114"/>
      <c r="X120" s="114"/>
      <c r="Y120" s="114"/>
    </row>
    <row r="121" spans="1:25" s="113" customFormat="1" ht="12" customHeight="1" x14ac:dyDescent="0.2">
      <c r="A121" s="109"/>
      <c r="B121" s="466"/>
      <c r="C121" s="466"/>
      <c r="D121" s="110"/>
      <c r="E121" s="115"/>
      <c r="F121" s="463"/>
      <c r="G121" s="463"/>
      <c r="H121" s="464"/>
      <c r="I121" s="464"/>
      <c r="J121" s="464"/>
      <c r="K121" s="465"/>
      <c r="L121" s="480"/>
      <c r="M121" s="481"/>
      <c r="N121" s="481"/>
      <c r="O121" s="482"/>
      <c r="P121" s="112"/>
      <c r="T121" s="114"/>
      <c r="U121" s="114"/>
      <c r="V121" s="114"/>
      <c r="W121" s="114"/>
      <c r="X121" s="114"/>
      <c r="Y121" s="114"/>
    </row>
    <row r="122" spans="1:25" s="113" customFormat="1" ht="12" customHeight="1" x14ac:dyDescent="0.2">
      <c r="A122" s="109"/>
      <c r="B122" s="466"/>
      <c r="C122" s="466"/>
      <c r="D122" s="117"/>
      <c r="E122" s="117"/>
      <c r="F122" s="463"/>
      <c r="G122" s="463"/>
      <c r="H122" s="464"/>
      <c r="I122" s="464"/>
      <c r="J122" s="464"/>
      <c r="K122" s="465"/>
      <c r="L122" s="366" t="s">
        <v>130</v>
      </c>
      <c r="M122" s="368"/>
      <c r="N122" s="366" t="s">
        <v>131</v>
      </c>
      <c r="O122" s="368"/>
      <c r="P122" s="112"/>
      <c r="T122" s="114"/>
      <c r="U122" s="114"/>
      <c r="V122" s="114"/>
      <c r="W122" s="114"/>
      <c r="X122" s="114"/>
      <c r="Y122" s="114"/>
    </row>
    <row r="123" spans="1:25" s="113" customFormat="1" ht="12" customHeight="1" x14ac:dyDescent="0.2">
      <c r="A123" s="109"/>
      <c r="B123" s="466"/>
      <c r="C123" s="466"/>
      <c r="D123" s="109"/>
      <c r="E123" s="109"/>
      <c r="F123" s="463"/>
      <c r="G123" s="463"/>
      <c r="H123" s="464"/>
      <c r="I123" s="464"/>
      <c r="J123" s="464"/>
      <c r="K123" s="465"/>
      <c r="L123" s="473">
        <v>45149</v>
      </c>
      <c r="M123" s="474"/>
      <c r="N123" s="475">
        <v>0.79166666666666663</v>
      </c>
      <c r="O123" s="476"/>
      <c r="P123" s="112"/>
      <c r="T123" s="114"/>
      <c r="U123" s="114"/>
      <c r="V123" s="114"/>
      <c r="W123" s="114"/>
      <c r="X123" s="114"/>
      <c r="Y123" s="114"/>
    </row>
    <row r="124" spans="1:25" s="113" customFormat="1" ht="12" customHeight="1" x14ac:dyDescent="0.2">
      <c r="A124" s="109"/>
      <c r="B124" s="466"/>
      <c r="C124" s="466"/>
      <c r="D124" s="109"/>
      <c r="E124" s="109"/>
      <c r="F124" s="463"/>
      <c r="G124" s="463"/>
      <c r="H124" s="464"/>
      <c r="I124" s="464"/>
      <c r="J124" s="464"/>
      <c r="K124" s="465"/>
      <c r="L124" s="366" t="s">
        <v>132</v>
      </c>
      <c r="M124" s="367"/>
      <c r="N124" s="367"/>
      <c r="O124" s="368"/>
      <c r="P124" s="107"/>
      <c r="T124" s="114"/>
      <c r="U124" s="114"/>
      <c r="V124" s="114"/>
      <c r="W124" s="114"/>
      <c r="X124" s="114"/>
      <c r="Y124" s="114"/>
    </row>
    <row r="125" spans="1:25" s="113" customFormat="1" ht="12" customHeight="1" x14ac:dyDescent="0.2">
      <c r="A125" s="109"/>
      <c r="B125" s="466"/>
      <c r="C125" s="466"/>
      <c r="D125" s="109"/>
      <c r="E125" s="118"/>
      <c r="F125" s="463"/>
      <c r="G125" s="463"/>
      <c r="H125" s="464"/>
      <c r="I125" s="464"/>
      <c r="J125" s="464"/>
      <c r="K125" s="465"/>
      <c r="L125" s="467"/>
      <c r="M125" s="468"/>
      <c r="N125" s="471" t="s">
        <v>133</v>
      </c>
      <c r="O125" s="472"/>
      <c r="P125" s="112"/>
      <c r="T125" s="114"/>
      <c r="U125" s="114"/>
      <c r="V125" s="114"/>
      <c r="W125" s="114"/>
      <c r="X125" s="114"/>
      <c r="Y125" s="114"/>
    </row>
    <row r="126" spans="1:25" s="113" customFormat="1" ht="12" customHeight="1" x14ac:dyDescent="0.2">
      <c r="A126" s="109"/>
      <c r="B126" s="466"/>
      <c r="C126" s="466"/>
      <c r="D126" s="109"/>
      <c r="E126" s="109"/>
      <c r="F126" s="463"/>
      <c r="G126" s="463"/>
      <c r="H126" s="464"/>
      <c r="I126" s="464"/>
      <c r="J126" s="464"/>
      <c r="K126" s="465"/>
      <c r="L126" s="469"/>
      <c r="M126" s="470"/>
      <c r="N126" s="355"/>
      <c r="O126" s="357"/>
      <c r="P126" s="112"/>
      <c r="T126" s="114"/>
      <c r="U126" s="114"/>
      <c r="V126" s="114"/>
      <c r="W126" s="114"/>
      <c r="X126" s="114"/>
      <c r="Y126" s="114"/>
    </row>
    <row r="127" spans="1:25" s="113" customFormat="1" ht="12" customHeight="1" x14ac:dyDescent="0.2">
      <c r="A127" s="109"/>
      <c r="B127" s="466"/>
      <c r="C127" s="466"/>
      <c r="D127" s="109"/>
      <c r="E127" s="118"/>
      <c r="F127" s="463"/>
      <c r="G127" s="463"/>
      <c r="H127" s="464"/>
      <c r="I127" s="464"/>
      <c r="J127" s="464"/>
      <c r="K127" s="465"/>
      <c r="L127" s="352" t="s">
        <v>134</v>
      </c>
      <c r="M127" s="354"/>
      <c r="N127" s="352" t="s">
        <v>135</v>
      </c>
      <c r="O127" s="354"/>
      <c r="P127" s="112"/>
      <c r="T127" s="114"/>
      <c r="U127" s="114"/>
      <c r="V127" s="114"/>
      <c r="W127" s="114"/>
      <c r="X127" s="114"/>
      <c r="Y127" s="114"/>
    </row>
    <row r="200" spans="1:10" customFormat="1" ht="12.5" hidden="1" x14ac:dyDescent="0.25">
      <c r="A200" s="119" t="s">
        <v>8</v>
      </c>
      <c r="B200" s="119" t="str">
        <f>IF($G$6="МУЖЧИНЫ И ЖЕНЩИНЫ","МУЖЧИНЫ",IF($G$6="ДО 19 ЛЕТ","ЮНИОРЫ","ЮНОШИ"))</f>
        <v>МУЖЧИНЫ</v>
      </c>
      <c r="C200" s="119" t="s">
        <v>136</v>
      </c>
      <c r="D200" s="119" t="s">
        <v>137</v>
      </c>
      <c r="E200" s="120"/>
      <c r="F200" s="120"/>
      <c r="G200" s="120"/>
      <c r="H200" s="120"/>
      <c r="I200" s="120"/>
      <c r="J200" s="120"/>
    </row>
    <row r="201" spans="1:10" customFormat="1" ht="12.5" hidden="1" x14ac:dyDescent="0.25">
      <c r="A201" s="119" t="s">
        <v>138</v>
      </c>
      <c r="B201" s="119" t="str">
        <f>IF($G$6="МУЖЧИНЫ И ЖЕНЩИНЫ","ЖЕНЩИНЫ",IF($G$6="ДО 19 ЛЕТ","ЮНИОРКИ","ДЕВУШКИ"))</f>
        <v>ЖЕНЩИНЫ</v>
      </c>
      <c r="C201" s="119" t="s">
        <v>139</v>
      </c>
      <c r="D201" s="119" t="s">
        <v>140</v>
      </c>
      <c r="E201" s="120"/>
      <c r="F201" s="120"/>
      <c r="G201" s="120"/>
      <c r="H201" s="120"/>
      <c r="I201" s="120"/>
      <c r="J201" s="120"/>
    </row>
    <row r="202" spans="1:10" customFormat="1" ht="12.5" hidden="1" x14ac:dyDescent="0.25">
      <c r="A202" s="119" t="s">
        <v>141</v>
      </c>
      <c r="B202" s="119" t="str">
        <f>IF($G$6="МУЖЧИНЫ И ЖЕНЩИНЫ","МУЖЧИНЫ И ЖЕНЩИНЫ",IF($G$6="ДО 19 ЛЕТ","ЮНИОРЫ И ЮНИОРКИ","ЮНОШИ И ДЕВУШКИ"))</f>
        <v>МУЖЧИНЫ И ЖЕНЩИНЫ</v>
      </c>
      <c r="C202" s="119" t="s">
        <v>142</v>
      </c>
      <c r="D202" s="119" t="s">
        <v>143</v>
      </c>
      <c r="E202" s="120"/>
      <c r="F202" s="120"/>
      <c r="G202" s="120"/>
      <c r="H202" s="120"/>
      <c r="I202" s="120"/>
      <c r="J202" s="120"/>
    </row>
    <row r="203" spans="1:10" customFormat="1" ht="12.5" hidden="1" x14ac:dyDescent="0.25">
      <c r="A203" s="119" t="s">
        <v>144</v>
      </c>
      <c r="B203" s="119"/>
      <c r="C203" s="119" t="s">
        <v>10</v>
      </c>
      <c r="D203" s="119" t="s">
        <v>145</v>
      </c>
      <c r="E203" s="120"/>
      <c r="F203" s="120"/>
      <c r="G203" s="120"/>
      <c r="H203" s="120"/>
      <c r="I203" s="120"/>
      <c r="J203" s="120"/>
    </row>
    <row r="204" spans="1:10" customFormat="1" ht="12.5" hidden="1" x14ac:dyDescent="0.25">
      <c r="A204" s="119" t="s">
        <v>146</v>
      </c>
      <c r="B204" s="119"/>
      <c r="C204" s="119" t="s">
        <v>147</v>
      </c>
      <c r="D204" s="119" t="s">
        <v>148</v>
      </c>
      <c r="E204" s="120"/>
      <c r="F204" s="120"/>
      <c r="G204" s="120"/>
      <c r="H204" s="120"/>
      <c r="I204" s="120"/>
      <c r="J204" s="120"/>
    </row>
    <row r="205" spans="1:10" customFormat="1" ht="12.5" hidden="1" x14ac:dyDescent="0.25">
      <c r="A205" s="119" t="s">
        <v>149</v>
      </c>
      <c r="B205" s="119"/>
      <c r="C205" s="119" t="s">
        <v>150</v>
      </c>
      <c r="D205" s="119"/>
      <c r="E205" s="120"/>
      <c r="F205" s="120"/>
      <c r="G205" s="120"/>
      <c r="H205" s="120"/>
      <c r="I205" s="120"/>
      <c r="J205" s="120"/>
    </row>
    <row r="206" spans="1:10" customFormat="1" ht="12.5" hidden="1" x14ac:dyDescent="0.25">
      <c r="A206" s="119"/>
      <c r="B206" s="119"/>
      <c r="C206" s="119" t="s">
        <v>151</v>
      </c>
      <c r="D206" s="119"/>
      <c r="E206" s="120"/>
      <c r="F206" s="120"/>
      <c r="G206" s="120"/>
      <c r="H206" s="120"/>
      <c r="I206" s="120"/>
      <c r="J206" s="120"/>
    </row>
  </sheetData>
  <mergeCells count="163">
    <mergeCell ref="A6:D6"/>
    <mergeCell ref="E6:F6"/>
    <mergeCell ref="G6:J6"/>
    <mergeCell ref="K6:M6"/>
    <mergeCell ref="A8:O8"/>
    <mergeCell ref="A9:O9"/>
    <mergeCell ref="A1:O1"/>
    <mergeCell ref="A2:O2"/>
    <mergeCell ref="A3:O3"/>
    <mergeCell ref="C4:K4"/>
    <mergeCell ref="A5:D5"/>
    <mergeCell ref="E5:F5"/>
    <mergeCell ref="G5:J5"/>
    <mergeCell ref="K5:M5"/>
    <mergeCell ref="A13:A14"/>
    <mergeCell ref="B13:B14"/>
    <mergeCell ref="C13:C14"/>
    <mergeCell ref="H13:H14"/>
    <mergeCell ref="L13:L14"/>
    <mergeCell ref="O13:O14"/>
    <mergeCell ref="A11:A12"/>
    <mergeCell ref="B11:B12"/>
    <mergeCell ref="C11:C12"/>
    <mergeCell ref="G11:G12"/>
    <mergeCell ref="L11:L12"/>
    <mergeCell ref="O11:O12"/>
    <mergeCell ref="A19:A20"/>
    <mergeCell ref="B19:B20"/>
    <mergeCell ref="C19:C20"/>
    <mergeCell ref="K19:K20"/>
    <mergeCell ref="L19:L20"/>
    <mergeCell ref="O19:O20"/>
    <mergeCell ref="A15:A16"/>
    <mergeCell ref="B15:B16"/>
    <mergeCell ref="C15:C16"/>
    <mergeCell ref="L15:L16"/>
    <mergeCell ref="O15:O16"/>
    <mergeCell ref="I15:I16"/>
    <mergeCell ref="A28:A29"/>
    <mergeCell ref="B28:B29"/>
    <mergeCell ref="C28:C29"/>
    <mergeCell ref="H28:H29"/>
    <mergeCell ref="L28:L29"/>
    <mergeCell ref="O28:O29"/>
    <mergeCell ref="A24:O24"/>
    <mergeCell ref="A26:A27"/>
    <mergeCell ref="B26:B27"/>
    <mergeCell ref="C26:C27"/>
    <mergeCell ref="G26:G27"/>
    <mergeCell ref="L26:L27"/>
    <mergeCell ref="O26:O27"/>
    <mergeCell ref="A32:A33"/>
    <mergeCell ref="B32:B33"/>
    <mergeCell ref="C32:C33"/>
    <mergeCell ref="K32:K33"/>
    <mergeCell ref="L32:L33"/>
    <mergeCell ref="O32:O33"/>
    <mergeCell ref="A30:A31"/>
    <mergeCell ref="B30:B31"/>
    <mergeCell ref="C30:C31"/>
    <mergeCell ref="J30:J31"/>
    <mergeCell ref="L30:L31"/>
    <mergeCell ref="O30:O31"/>
    <mergeCell ref="A39:A40"/>
    <mergeCell ref="B39:B40"/>
    <mergeCell ref="C39:C40"/>
    <mergeCell ref="H39:H40"/>
    <mergeCell ref="L39:L40"/>
    <mergeCell ref="O39:O40"/>
    <mergeCell ref="A35:O35"/>
    <mergeCell ref="A37:A38"/>
    <mergeCell ref="B37:B38"/>
    <mergeCell ref="C37:C38"/>
    <mergeCell ref="G37:G38"/>
    <mergeCell ref="L37:L38"/>
    <mergeCell ref="O37:O38"/>
    <mergeCell ref="A43:A44"/>
    <mergeCell ref="B43:B44"/>
    <mergeCell ref="C43:C44"/>
    <mergeCell ref="K43:K44"/>
    <mergeCell ref="L43:L44"/>
    <mergeCell ref="O43:O44"/>
    <mergeCell ref="A41:A42"/>
    <mergeCell ref="B41:B42"/>
    <mergeCell ref="C41:C42"/>
    <mergeCell ref="J41:J42"/>
    <mergeCell ref="L41:L42"/>
    <mergeCell ref="O41:O42"/>
    <mergeCell ref="A50:A51"/>
    <mergeCell ref="B50:B51"/>
    <mergeCell ref="C50:C51"/>
    <mergeCell ref="H50:H51"/>
    <mergeCell ref="L50:L51"/>
    <mergeCell ref="O50:O51"/>
    <mergeCell ref="A46:O46"/>
    <mergeCell ref="A48:A49"/>
    <mergeCell ref="B48:B49"/>
    <mergeCell ref="C48:C49"/>
    <mergeCell ref="G48:G49"/>
    <mergeCell ref="L48:L49"/>
    <mergeCell ref="O48:O49"/>
    <mergeCell ref="A54:A55"/>
    <mergeCell ref="B54:B55"/>
    <mergeCell ref="C54:C55"/>
    <mergeCell ref="K54:K55"/>
    <mergeCell ref="L54:L55"/>
    <mergeCell ref="O54:O55"/>
    <mergeCell ref="A52:A53"/>
    <mergeCell ref="B52:B53"/>
    <mergeCell ref="C52:C53"/>
    <mergeCell ref="J52:J53"/>
    <mergeCell ref="L52:L53"/>
    <mergeCell ref="O52:O53"/>
    <mergeCell ref="I52:I53"/>
    <mergeCell ref="B120:C120"/>
    <mergeCell ref="F120:G120"/>
    <mergeCell ref="H120:K120"/>
    <mergeCell ref="L120:O120"/>
    <mergeCell ref="B121:C121"/>
    <mergeCell ref="F121:G121"/>
    <mergeCell ref="H121:K121"/>
    <mergeCell ref="L121:O121"/>
    <mergeCell ref="A115:O115"/>
    <mergeCell ref="A116:O116"/>
    <mergeCell ref="B119:C119"/>
    <mergeCell ref="F119:G119"/>
    <mergeCell ref="H119:K119"/>
    <mergeCell ref="L119:O119"/>
    <mergeCell ref="B126:C126"/>
    <mergeCell ref="B122:C122"/>
    <mergeCell ref="F122:G122"/>
    <mergeCell ref="H122:K122"/>
    <mergeCell ref="L122:M122"/>
    <mergeCell ref="N122:O122"/>
    <mergeCell ref="B123:C123"/>
    <mergeCell ref="F123:G123"/>
    <mergeCell ref="H123:K123"/>
    <mergeCell ref="L123:M123"/>
    <mergeCell ref="N123:O123"/>
    <mergeCell ref="N127:O127"/>
    <mergeCell ref="A17:A18"/>
    <mergeCell ref="B17:B18"/>
    <mergeCell ref="C17:C18"/>
    <mergeCell ref="J17:J18"/>
    <mergeCell ref="L17:L18"/>
    <mergeCell ref="O17:O18"/>
    <mergeCell ref="I30:I31"/>
    <mergeCell ref="I41:I42"/>
    <mergeCell ref="F126:G126"/>
    <mergeCell ref="H126:K126"/>
    <mergeCell ref="B127:C127"/>
    <mergeCell ref="F127:G127"/>
    <mergeCell ref="H127:K127"/>
    <mergeCell ref="L127:M127"/>
    <mergeCell ref="B124:C124"/>
    <mergeCell ref="F124:G124"/>
    <mergeCell ref="H124:K124"/>
    <mergeCell ref="L124:O124"/>
    <mergeCell ref="B125:C125"/>
    <mergeCell ref="F125:G125"/>
    <mergeCell ref="H125:K125"/>
    <mergeCell ref="L125:M126"/>
    <mergeCell ref="N125:O126"/>
  </mergeCells>
  <dataValidations count="4">
    <dataValidation type="list" allowBlank="1" showInputMessage="1" showErrorMessage="1" sqref="WVP983070:WVR983070 WLT983070:WLV983070 WBX983070:WBZ983070 VSB983070:VSD983070 VIF983070:VIH983070 UYJ983070:UYL983070 UON983070:UOP983070 UER983070:UET983070 TUV983070:TUX983070 TKZ983070:TLB983070 TBD983070:TBF983070 SRH983070:SRJ983070 SHL983070:SHN983070 RXP983070:RXR983070 RNT983070:RNV983070 RDX983070:RDZ983070 QUB983070:QUD983070 QKF983070:QKH983070 QAJ983070:QAL983070 PQN983070:PQP983070 PGR983070:PGT983070 OWV983070:OWX983070 OMZ983070:ONB983070 ODD983070:ODF983070 NTH983070:NTJ983070 NJL983070:NJN983070 MZP983070:MZR983070 MPT983070:MPV983070 MFX983070:MFZ983070 LWB983070:LWD983070 LMF983070:LMH983070 LCJ983070:LCL983070 KSN983070:KSP983070 KIR983070:KIT983070 JYV983070:JYX983070 JOZ983070:JPB983070 JFD983070:JFF983070 IVH983070:IVJ983070 ILL983070:ILN983070 IBP983070:IBR983070 HRT983070:HRV983070 HHX983070:HHZ983070 GYB983070:GYD983070 GOF983070:GOH983070 GEJ983070:GEL983070 FUN983070:FUP983070 FKR983070:FKT983070 FAV983070:FAX983070 EQZ983070:ERB983070 EHD983070:EHF983070 DXH983070:DXJ983070 DNL983070:DNN983070 DDP983070:DDR983070 CTT983070:CTV983070 CJX983070:CJZ983070 CAB983070:CAD983070 BQF983070:BQH983070 BGJ983070:BGL983070 AWN983070:AWP983070 AMR983070:AMT983070 ACV983070:ACX983070 SZ983070:TB983070 JD983070:JF983070 WVP917534:WVR917534 WLT917534:WLV917534 WBX917534:WBZ917534 VSB917534:VSD917534 VIF917534:VIH917534 UYJ917534:UYL917534 UON917534:UOP917534 UER917534:UET917534 TUV917534:TUX917534 TKZ917534:TLB917534 TBD917534:TBF917534 SRH917534:SRJ917534 SHL917534:SHN917534 RXP917534:RXR917534 RNT917534:RNV917534 RDX917534:RDZ917534 QUB917534:QUD917534 QKF917534:QKH917534 QAJ917534:QAL917534 PQN917534:PQP917534 PGR917534:PGT917534 OWV917534:OWX917534 OMZ917534:ONB917534 ODD917534:ODF917534 NTH917534:NTJ917534 NJL917534:NJN917534 MZP917534:MZR917534 MPT917534:MPV917534 MFX917534:MFZ917534 LWB917534:LWD917534 LMF917534:LMH917534 LCJ917534:LCL917534 KSN917534:KSP917534 KIR917534:KIT917534 JYV917534:JYX917534 JOZ917534:JPB917534 JFD917534:JFF917534 IVH917534:IVJ917534 ILL917534:ILN917534 IBP917534:IBR917534 HRT917534:HRV917534 HHX917534:HHZ917534 GYB917534:GYD917534 GOF917534:GOH917534 GEJ917534:GEL917534 FUN917534:FUP917534 FKR917534:FKT917534 FAV917534:FAX917534 EQZ917534:ERB917534 EHD917534:EHF917534 DXH917534:DXJ917534 DNL917534:DNN917534 DDP917534:DDR917534 CTT917534:CTV917534 CJX917534:CJZ917534 CAB917534:CAD917534 BQF917534:BQH917534 BGJ917534:BGL917534 AWN917534:AWP917534 AMR917534:AMT917534 ACV917534:ACX917534 SZ917534:TB917534 JD917534:JF917534 WVP851998:WVR851998 WLT851998:WLV851998 WBX851998:WBZ851998 VSB851998:VSD851998 VIF851998:VIH851998 UYJ851998:UYL851998 UON851998:UOP851998 UER851998:UET851998 TUV851998:TUX851998 TKZ851998:TLB851998 TBD851998:TBF851998 SRH851998:SRJ851998 SHL851998:SHN851998 RXP851998:RXR851998 RNT851998:RNV851998 RDX851998:RDZ851998 QUB851998:QUD851998 QKF851998:QKH851998 QAJ851998:QAL851998 PQN851998:PQP851998 PGR851998:PGT851998 OWV851998:OWX851998 OMZ851998:ONB851998 ODD851998:ODF851998 NTH851998:NTJ851998 NJL851998:NJN851998 MZP851998:MZR851998 MPT851998:MPV851998 MFX851998:MFZ851998 LWB851998:LWD851998 LMF851998:LMH851998 LCJ851998:LCL851998 KSN851998:KSP851998 KIR851998:KIT851998 JYV851998:JYX851998 JOZ851998:JPB851998 JFD851998:JFF851998 IVH851998:IVJ851998 ILL851998:ILN851998 IBP851998:IBR851998 HRT851998:HRV851998 HHX851998:HHZ851998 GYB851998:GYD851998 GOF851998:GOH851998 GEJ851998:GEL851998 FUN851998:FUP851998 FKR851998:FKT851998 FAV851998:FAX851998 EQZ851998:ERB851998 EHD851998:EHF851998 DXH851998:DXJ851998 DNL851998:DNN851998 DDP851998:DDR851998 CTT851998:CTV851998 CJX851998:CJZ851998 CAB851998:CAD851998 BQF851998:BQH851998 BGJ851998:BGL851998 AWN851998:AWP851998 AMR851998:AMT851998 ACV851998:ACX851998 SZ851998:TB851998 JD851998:JF851998 WVP786462:WVR786462 WLT786462:WLV786462 WBX786462:WBZ786462 VSB786462:VSD786462 VIF786462:VIH786462 UYJ786462:UYL786462 UON786462:UOP786462 UER786462:UET786462 TUV786462:TUX786462 TKZ786462:TLB786462 TBD786462:TBF786462 SRH786462:SRJ786462 SHL786462:SHN786462 RXP786462:RXR786462 RNT786462:RNV786462 RDX786462:RDZ786462 QUB786462:QUD786462 QKF786462:QKH786462 QAJ786462:QAL786462 PQN786462:PQP786462 PGR786462:PGT786462 OWV786462:OWX786462 OMZ786462:ONB786462 ODD786462:ODF786462 NTH786462:NTJ786462 NJL786462:NJN786462 MZP786462:MZR786462 MPT786462:MPV786462 MFX786462:MFZ786462 LWB786462:LWD786462 LMF786462:LMH786462 LCJ786462:LCL786462 KSN786462:KSP786462 KIR786462:KIT786462 JYV786462:JYX786462 JOZ786462:JPB786462 JFD786462:JFF786462 IVH786462:IVJ786462 ILL786462:ILN786462 IBP786462:IBR786462 HRT786462:HRV786462 HHX786462:HHZ786462 GYB786462:GYD786462 GOF786462:GOH786462 GEJ786462:GEL786462 FUN786462:FUP786462 FKR786462:FKT786462 FAV786462:FAX786462 EQZ786462:ERB786462 EHD786462:EHF786462 DXH786462:DXJ786462 DNL786462:DNN786462 DDP786462:DDR786462 CTT786462:CTV786462 CJX786462:CJZ786462 CAB786462:CAD786462 BQF786462:BQH786462 BGJ786462:BGL786462 AWN786462:AWP786462 AMR786462:AMT786462 ACV786462:ACX786462 SZ786462:TB786462 JD786462:JF786462 WVP720926:WVR720926 WLT720926:WLV720926 WBX720926:WBZ720926 VSB720926:VSD720926 VIF720926:VIH720926 UYJ720926:UYL720926 UON720926:UOP720926 UER720926:UET720926 TUV720926:TUX720926 TKZ720926:TLB720926 TBD720926:TBF720926 SRH720926:SRJ720926 SHL720926:SHN720926 RXP720926:RXR720926 RNT720926:RNV720926 RDX720926:RDZ720926 QUB720926:QUD720926 QKF720926:QKH720926 QAJ720926:QAL720926 PQN720926:PQP720926 PGR720926:PGT720926 OWV720926:OWX720926 OMZ720926:ONB720926 ODD720926:ODF720926 NTH720926:NTJ720926 NJL720926:NJN720926 MZP720926:MZR720926 MPT720926:MPV720926 MFX720926:MFZ720926 LWB720926:LWD720926 LMF720926:LMH720926 LCJ720926:LCL720926 KSN720926:KSP720926 KIR720926:KIT720926 JYV720926:JYX720926 JOZ720926:JPB720926 JFD720926:JFF720926 IVH720926:IVJ720926 ILL720926:ILN720926 IBP720926:IBR720926 HRT720926:HRV720926 HHX720926:HHZ720926 GYB720926:GYD720926 GOF720926:GOH720926 GEJ720926:GEL720926 FUN720926:FUP720926 FKR720926:FKT720926 FAV720926:FAX720926 EQZ720926:ERB720926 EHD720926:EHF720926 DXH720926:DXJ720926 DNL720926:DNN720926 DDP720926:DDR720926 CTT720926:CTV720926 CJX720926:CJZ720926 CAB720926:CAD720926 BQF720926:BQH720926 BGJ720926:BGL720926 AWN720926:AWP720926 AMR720926:AMT720926 ACV720926:ACX720926 SZ720926:TB720926 JD720926:JF720926 WVP655390:WVR655390 WLT655390:WLV655390 WBX655390:WBZ655390 VSB655390:VSD655390 VIF655390:VIH655390 UYJ655390:UYL655390 UON655390:UOP655390 UER655390:UET655390 TUV655390:TUX655390 TKZ655390:TLB655390 TBD655390:TBF655390 SRH655390:SRJ655390 SHL655390:SHN655390 RXP655390:RXR655390 RNT655390:RNV655390 RDX655390:RDZ655390 QUB655390:QUD655390 QKF655390:QKH655390 QAJ655390:QAL655390 PQN655390:PQP655390 PGR655390:PGT655390 OWV655390:OWX655390 OMZ655390:ONB655390 ODD655390:ODF655390 NTH655390:NTJ655390 NJL655390:NJN655390 MZP655390:MZR655390 MPT655390:MPV655390 MFX655390:MFZ655390 LWB655390:LWD655390 LMF655390:LMH655390 LCJ655390:LCL655390 KSN655390:KSP655390 KIR655390:KIT655390 JYV655390:JYX655390 JOZ655390:JPB655390 JFD655390:JFF655390 IVH655390:IVJ655390 ILL655390:ILN655390 IBP655390:IBR655390 HRT655390:HRV655390 HHX655390:HHZ655390 GYB655390:GYD655390 GOF655390:GOH655390 GEJ655390:GEL655390 FUN655390:FUP655390 FKR655390:FKT655390 FAV655390:FAX655390 EQZ655390:ERB655390 EHD655390:EHF655390 DXH655390:DXJ655390 DNL655390:DNN655390 DDP655390:DDR655390 CTT655390:CTV655390 CJX655390:CJZ655390 CAB655390:CAD655390 BQF655390:BQH655390 BGJ655390:BGL655390 AWN655390:AWP655390 AMR655390:AMT655390 ACV655390:ACX655390 SZ655390:TB655390 JD655390:JF655390 WVP589854:WVR589854 WLT589854:WLV589854 WBX589854:WBZ589854 VSB589854:VSD589854 VIF589854:VIH589854 UYJ589854:UYL589854 UON589854:UOP589854 UER589854:UET589854 TUV589854:TUX589854 TKZ589854:TLB589854 TBD589854:TBF589854 SRH589854:SRJ589854 SHL589854:SHN589854 RXP589854:RXR589854 RNT589854:RNV589854 RDX589854:RDZ589854 QUB589854:QUD589854 QKF589854:QKH589854 QAJ589854:QAL589854 PQN589854:PQP589854 PGR589854:PGT589854 OWV589854:OWX589854 OMZ589854:ONB589854 ODD589854:ODF589854 NTH589854:NTJ589854 NJL589854:NJN589854 MZP589854:MZR589854 MPT589854:MPV589854 MFX589854:MFZ589854 LWB589854:LWD589854 LMF589854:LMH589854 LCJ589854:LCL589854 KSN589854:KSP589854 KIR589854:KIT589854 JYV589854:JYX589854 JOZ589854:JPB589854 JFD589854:JFF589854 IVH589854:IVJ589854 ILL589854:ILN589854 IBP589854:IBR589854 HRT589854:HRV589854 HHX589854:HHZ589854 GYB589854:GYD589854 GOF589854:GOH589854 GEJ589854:GEL589854 FUN589854:FUP589854 FKR589854:FKT589854 FAV589854:FAX589854 EQZ589854:ERB589854 EHD589854:EHF589854 DXH589854:DXJ589854 DNL589854:DNN589854 DDP589854:DDR589854 CTT589854:CTV589854 CJX589854:CJZ589854 CAB589854:CAD589854 BQF589854:BQH589854 BGJ589854:BGL589854 AWN589854:AWP589854 AMR589854:AMT589854 ACV589854:ACX589854 SZ589854:TB589854 JD589854:JF589854 WVP524318:WVR524318 WLT524318:WLV524318 WBX524318:WBZ524318 VSB524318:VSD524318 VIF524318:VIH524318 UYJ524318:UYL524318 UON524318:UOP524318 UER524318:UET524318 TUV524318:TUX524318 TKZ524318:TLB524318 TBD524318:TBF524318 SRH524318:SRJ524318 SHL524318:SHN524318 RXP524318:RXR524318 RNT524318:RNV524318 RDX524318:RDZ524318 QUB524318:QUD524318 QKF524318:QKH524318 QAJ524318:QAL524318 PQN524318:PQP524318 PGR524318:PGT524318 OWV524318:OWX524318 OMZ524318:ONB524318 ODD524318:ODF524318 NTH524318:NTJ524318 NJL524318:NJN524318 MZP524318:MZR524318 MPT524318:MPV524318 MFX524318:MFZ524318 LWB524318:LWD524318 LMF524318:LMH524318 LCJ524318:LCL524318 KSN524318:KSP524318 KIR524318:KIT524318 JYV524318:JYX524318 JOZ524318:JPB524318 JFD524318:JFF524318 IVH524318:IVJ524318 ILL524318:ILN524318 IBP524318:IBR524318 HRT524318:HRV524318 HHX524318:HHZ524318 GYB524318:GYD524318 GOF524318:GOH524318 GEJ524318:GEL524318 FUN524318:FUP524318 FKR524318:FKT524318 FAV524318:FAX524318 EQZ524318:ERB524318 EHD524318:EHF524318 DXH524318:DXJ524318 DNL524318:DNN524318 DDP524318:DDR524318 CTT524318:CTV524318 CJX524318:CJZ524318 CAB524318:CAD524318 BQF524318:BQH524318 BGJ524318:BGL524318 AWN524318:AWP524318 AMR524318:AMT524318 ACV524318:ACX524318 SZ524318:TB524318 JD524318:JF524318 WVP458782:WVR458782 WLT458782:WLV458782 WBX458782:WBZ458782 VSB458782:VSD458782 VIF458782:VIH458782 UYJ458782:UYL458782 UON458782:UOP458782 UER458782:UET458782 TUV458782:TUX458782 TKZ458782:TLB458782 TBD458782:TBF458782 SRH458782:SRJ458782 SHL458782:SHN458782 RXP458782:RXR458782 RNT458782:RNV458782 RDX458782:RDZ458782 QUB458782:QUD458782 QKF458782:QKH458782 QAJ458782:QAL458782 PQN458782:PQP458782 PGR458782:PGT458782 OWV458782:OWX458782 OMZ458782:ONB458782 ODD458782:ODF458782 NTH458782:NTJ458782 NJL458782:NJN458782 MZP458782:MZR458782 MPT458782:MPV458782 MFX458782:MFZ458782 LWB458782:LWD458782 LMF458782:LMH458782 LCJ458782:LCL458782 KSN458782:KSP458782 KIR458782:KIT458782 JYV458782:JYX458782 JOZ458782:JPB458782 JFD458782:JFF458782 IVH458782:IVJ458782 ILL458782:ILN458782 IBP458782:IBR458782 HRT458782:HRV458782 HHX458782:HHZ458782 GYB458782:GYD458782 GOF458782:GOH458782 GEJ458782:GEL458782 FUN458782:FUP458782 FKR458782:FKT458782 FAV458782:FAX458782 EQZ458782:ERB458782 EHD458782:EHF458782 DXH458782:DXJ458782 DNL458782:DNN458782 DDP458782:DDR458782 CTT458782:CTV458782 CJX458782:CJZ458782 CAB458782:CAD458782 BQF458782:BQH458782 BGJ458782:BGL458782 AWN458782:AWP458782 AMR458782:AMT458782 ACV458782:ACX458782 SZ458782:TB458782 JD458782:JF458782 WVP393246:WVR393246 WLT393246:WLV393246 WBX393246:WBZ393246 VSB393246:VSD393246 VIF393246:VIH393246 UYJ393246:UYL393246 UON393246:UOP393246 UER393246:UET393246 TUV393246:TUX393246 TKZ393246:TLB393246 TBD393246:TBF393246 SRH393246:SRJ393246 SHL393246:SHN393246 RXP393246:RXR393246 RNT393246:RNV393246 RDX393246:RDZ393246 QUB393246:QUD393246 QKF393246:QKH393246 QAJ393246:QAL393246 PQN393246:PQP393246 PGR393246:PGT393246 OWV393246:OWX393246 OMZ393246:ONB393246 ODD393246:ODF393246 NTH393246:NTJ393246 NJL393246:NJN393246 MZP393246:MZR393246 MPT393246:MPV393246 MFX393246:MFZ393246 LWB393246:LWD393246 LMF393246:LMH393246 LCJ393246:LCL393246 KSN393246:KSP393246 KIR393246:KIT393246 JYV393246:JYX393246 JOZ393246:JPB393246 JFD393246:JFF393246 IVH393246:IVJ393246 ILL393246:ILN393246 IBP393246:IBR393246 HRT393246:HRV393246 HHX393246:HHZ393246 GYB393246:GYD393246 GOF393246:GOH393246 GEJ393246:GEL393246 FUN393246:FUP393246 FKR393246:FKT393246 FAV393246:FAX393246 EQZ393246:ERB393246 EHD393246:EHF393246 DXH393246:DXJ393246 DNL393246:DNN393246 DDP393246:DDR393246 CTT393246:CTV393246 CJX393246:CJZ393246 CAB393246:CAD393246 BQF393246:BQH393246 BGJ393246:BGL393246 AWN393246:AWP393246 AMR393246:AMT393246 ACV393246:ACX393246 SZ393246:TB393246 JD393246:JF393246 WVP327710:WVR327710 WLT327710:WLV327710 WBX327710:WBZ327710 VSB327710:VSD327710 VIF327710:VIH327710 UYJ327710:UYL327710 UON327710:UOP327710 UER327710:UET327710 TUV327710:TUX327710 TKZ327710:TLB327710 TBD327710:TBF327710 SRH327710:SRJ327710 SHL327710:SHN327710 RXP327710:RXR327710 RNT327710:RNV327710 RDX327710:RDZ327710 QUB327710:QUD327710 QKF327710:QKH327710 QAJ327710:QAL327710 PQN327710:PQP327710 PGR327710:PGT327710 OWV327710:OWX327710 OMZ327710:ONB327710 ODD327710:ODF327710 NTH327710:NTJ327710 NJL327710:NJN327710 MZP327710:MZR327710 MPT327710:MPV327710 MFX327710:MFZ327710 LWB327710:LWD327710 LMF327710:LMH327710 LCJ327710:LCL327710 KSN327710:KSP327710 KIR327710:KIT327710 JYV327710:JYX327710 JOZ327710:JPB327710 JFD327710:JFF327710 IVH327710:IVJ327710 ILL327710:ILN327710 IBP327710:IBR327710 HRT327710:HRV327710 HHX327710:HHZ327710 GYB327710:GYD327710 GOF327710:GOH327710 GEJ327710:GEL327710 FUN327710:FUP327710 FKR327710:FKT327710 FAV327710:FAX327710 EQZ327710:ERB327710 EHD327710:EHF327710 DXH327710:DXJ327710 DNL327710:DNN327710 DDP327710:DDR327710 CTT327710:CTV327710 CJX327710:CJZ327710 CAB327710:CAD327710 BQF327710:BQH327710 BGJ327710:BGL327710 AWN327710:AWP327710 AMR327710:AMT327710 ACV327710:ACX327710 SZ327710:TB327710 JD327710:JF327710 WVP262174:WVR262174 WLT262174:WLV262174 WBX262174:WBZ262174 VSB262174:VSD262174 VIF262174:VIH262174 UYJ262174:UYL262174 UON262174:UOP262174 UER262174:UET262174 TUV262174:TUX262174 TKZ262174:TLB262174 TBD262174:TBF262174 SRH262174:SRJ262174 SHL262174:SHN262174 RXP262174:RXR262174 RNT262174:RNV262174 RDX262174:RDZ262174 QUB262174:QUD262174 QKF262174:QKH262174 QAJ262174:QAL262174 PQN262174:PQP262174 PGR262174:PGT262174 OWV262174:OWX262174 OMZ262174:ONB262174 ODD262174:ODF262174 NTH262174:NTJ262174 NJL262174:NJN262174 MZP262174:MZR262174 MPT262174:MPV262174 MFX262174:MFZ262174 LWB262174:LWD262174 LMF262174:LMH262174 LCJ262174:LCL262174 KSN262174:KSP262174 KIR262174:KIT262174 JYV262174:JYX262174 JOZ262174:JPB262174 JFD262174:JFF262174 IVH262174:IVJ262174 ILL262174:ILN262174 IBP262174:IBR262174 HRT262174:HRV262174 HHX262174:HHZ262174 GYB262174:GYD262174 GOF262174:GOH262174 GEJ262174:GEL262174 FUN262174:FUP262174 FKR262174:FKT262174 FAV262174:FAX262174 EQZ262174:ERB262174 EHD262174:EHF262174 DXH262174:DXJ262174 DNL262174:DNN262174 DDP262174:DDR262174 CTT262174:CTV262174 CJX262174:CJZ262174 CAB262174:CAD262174 BQF262174:BQH262174 BGJ262174:BGL262174 AWN262174:AWP262174 AMR262174:AMT262174 ACV262174:ACX262174 SZ262174:TB262174 JD262174:JF262174 WVP196638:WVR196638 WLT196638:WLV196638 WBX196638:WBZ196638 VSB196638:VSD196638 VIF196638:VIH196638 UYJ196638:UYL196638 UON196638:UOP196638 UER196638:UET196638 TUV196638:TUX196638 TKZ196638:TLB196638 TBD196638:TBF196638 SRH196638:SRJ196638 SHL196638:SHN196638 RXP196638:RXR196638 RNT196638:RNV196638 RDX196638:RDZ196638 QUB196638:QUD196638 QKF196638:QKH196638 QAJ196638:QAL196638 PQN196638:PQP196638 PGR196638:PGT196638 OWV196638:OWX196638 OMZ196638:ONB196638 ODD196638:ODF196638 NTH196638:NTJ196638 NJL196638:NJN196638 MZP196638:MZR196638 MPT196638:MPV196638 MFX196638:MFZ196638 LWB196638:LWD196638 LMF196638:LMH196638 LCJ196638:LCL196638 KSN196638:KSP196638 KIR196638:KIT196638 JYV196638:JYX196638 JOZ196638:JPB196638 JFD196638:JFF196638 IVH196638:IVJ196638 ILL196638:ILN196638 IBP196638:IBR196638 HRT196638:HRV196638 HHX196638:HHZ196638 GYB196638:GYD196638 GOF196638:GOH196638 GEJ196638:GEL196638 FUN196638:FUP196638 FKR196638:FKT196638 FAV196638:FAX196638 EQZ196638:ERB196638 EHD196638:EHF196638 DXH196638:DXJ196638 DNL196638:DNN196638 DDP196638:DDR196638 CTT196638:CTV196638 CJX196638:CJZ196638 CAB196638:CAD196638 BQF196638:BQH196638 BGJ196638:BGL196638 AWN196638:AWP196638 AMR196638:AMT196638 ACV196638:ACX196638 SZ196638:TB196638 JD196638:JF196638 WVP131102:WVR131102 WLT131102:WLV131102 WBX131102:WBZ131102 VSB131102:VSD131102 VIF131102:VIH131102 UYJ131102:UYL131102 UON131102:UOP131102 UER131102:UET131102 TUV131102:TUX131102 TKZ131102:TLB131102 TBD131102:TBF131102 SRH131102:SRJ131102 SHL131102:SHN131102 RXP131102:RXR131102 RNT131102:RNV131102 RDX131102:RDZ131102 QUB131102:QUD131102 QKF131102:QKH131102 QAJ131102:QAL131102 PQN131102:PQP131102 PGR131102:PGT131102 OWV131102:OWX131102 OMZ131102:ONB131102 ODD131102:ODF131102 NTH131102:NTJ131102 NJL131102:NJN131102 MZP131102:MZR131102 MPT131102:MPV131102 MFX131102:MFZ131102 LWB131102:LWD131102 LMF131102:LMH131102 LCJ131102:LCL131102 KSN131102:KSP131102 KIR131102:KIT131102 JYV131102:JYX131102 JOZ131102:JPB131102 JFD131102:JFF131102 IVH131102:IVJ131102 ILL131102:ILN131102 IBP131102:IBR131102 HRT131102:HRV131102 HHX131102:HHZ131102 GYB131102:GYD131102 GOF131102:GOH131102 GEJ131102:GEL131102 FUN131102:FUP131102 FKR131102:FKT131102 FAV131102:FAX131102 EQZ131102:ERB131102 EHD131102:EHF131102 DXH131102:DXJ131102 DNL131102:DNN131102 DDP131102:DDR131102 CTT131102:CTV131102 CJX131102:CJZ131102 CAB131102:CAD131102 BQF131102:BQH131102 BGJ131102:BGL131102 AWN131102:AWP131102 AMR131102:AMT131102 ACV131102:ACX131102 SZ131102:TB131102 JD131102:JF131102 WVP65566:WVR65566 WLT65566:WLV65566 WBX65566:WBZ65566 VSB65566:VSD65566 VIF65566:VIH65566 UYJ65566:UYL65566 UON65566:UOP65566 UER65566:UET65566 TUV65566:TUX65566 TKZ65566:TLB65566 TBD65566:TBF65566 SRH65566:SRJ65566 SHL65566:SHN65566 RXP65566:RXR65566 RNT65566:RNV65566 RDX65566:RDZ65566 QUB65566:QUD65566 QKF65566:QKH65566 QAJ65566:QAL65566 PQN65566:PQP65566 PGR65566:PGT65566 OWV65566:OWX65566 OMZ65566:ONB65566 ODD65566:ODF65566 NTH65566:NTJ65566 NJL65566:NJN65566 MZP65566:MZR65566 MPT65566:MPV65566 MFX65566:MFZ65566 LWB65566:LWD65566 LMF65566:LMH65566 LCJ65566:LCL65566 KSN65566:KSP65566 KIR65566:KIT65566 JYV65566:JYX65566 JOZ65566:JPB65566 JFD65566:JFF65566 IVH65566:IVJ65566 ILL65566:ILN65566 IBP65566:IBR65566 HRT65566:HRV65566 HHX65566:HHZ65566 GYB65566:GYD65566 GOF65566:GOH65566 GEJ65566:GEL65566 FUN65566:FUP65566 FKR65566:FKT65566 FAV65566:FAX65566 EQZ65566:ERB65566 EHD65566:EHF65566 DXH65566:DXJ65566 DNL65566:DNN65566 DDP65566:DDR65566 CTT65566:CTV65566 CJX65566:CJZ65566 CAB65566:CAD65566 BQF65566:BQH65566 BGJ65566:BGL65566 AWN65566:AWP65566 AMR65566:AMT65566 ACV65566:ACX65566 SZ65566:TB65566 JD65566:JF65566 JD6:JF6 WVP6:WVR6 WLT6:WLV6 WBX6:WBZ6 VSB6:VSD6 VIF6:VIH6 UYJ6:UYL6 UON6:UOP6 UER6:UET6 TUV6:TUX6 TKZ6:TLB6 TBD6:TBF6 SRH6:SRJ6 SHL6:SHN6 RXP6:RXR6 RNT6:RNV6 RDX6:RDZ6 QUB6:QUD6 QKF6:QKH6 QAJ6:QAL6 PQN6:PQP6 PGR6:PGT6 OWV6:OWX6 OMZ6:ONB6 ODD6:ODF6 NTH6:NTJ6 NJL6:NJN6 MZP6:MZR6 MPT6:MPV6 MFX6:MFZ6 LWB6:LWD6 LMF6:LMH6 LCJ6:LCL6 KSN6:KSP6 KIR6:KIT6 JYV6:JYX6 JOZ6:JPB6 JFD6:JFF6 IVH6:IVJ6 ILL6:ILN6 IBP6:IBR6 HRT6:HRV6 HHX6:HHZ6 GYB6:GYD6 GOF6:GOH6 GEJ6:GEL6 FUN6:FUP6 FKR6:FKT6 FAV6:FAX6 EQZ6:ERB6 EHD6:EHF6 DXH6:DXJ6 DNL6:DNN6 DDP6:DDR6 CTT6:CTV6 CJX6:CJZ6 CAB6:CAD6 BQF6:BQH6 BGJ6:BGL6 AWN6:AWP6 AMR6:AMT6 ACV6:ACX6 SZ6:TB6 G65566:J65566 G131102:J131102 G196638:J196638 G262174:J262174 G327710:J327710 G393246:J393246 G458782:J458782 G524318:J524318 G589854:J589854 G655390:J655390 G720926:J720926 G786462:J786462 G851998:J851998 G917534:J917534 G983070:J983070 G6:J6" xr:uid="{00000000-0002-0000-0500-000000000000}">
      <formula1>$A$200:$A$205</formula1>
    </dataValidation>
    <dataValidation type="list" allowBlank="1" showInputMessage="1" showErrorMessage="1" sqref="K6:M6 WVS983070:WVU983070 WLW983070:WLY983070 WCA983070:WCC983070 VSE983070:VSG983070 VII983070:VIK983070 UYM983070:UYO983070 UOQ983070:UOS983070 UEU983070:UEW983070 TUY983070:TVA983070 TLC983070:TLE983070 TBG983070:TBI983070 SRK983070:SRM983070 SHO983070:SHQ983070 RXS983070:RXU983070 RNW983070:RNY983070 REA983070:REC983070 QUE983070:QUG983070 QKI983070:QKK983070 QAM983070:QAO983070 PQQ983070:PQS983070 PGU983070:PGW983070 OWY983070:OXA983070 ONC983070:ONE983070 ODG983070:ODI983070 NTK983070:NTM983070 NJO983070:NJQ983070 MZS983070:MZU983070 MPW983070:MPY983070 MGA983070:MGC983070 LWE983070:LWG983070 LMI983070:LMK983070 LCM983070:LCO983070 KSQ983070:KSS983070 KIU983070:KIW983070 JYY983070:JZA983070 JPC983070:JPE983070 JFG983070:JFI983070 IVK983070:IVM983070 ILO983070:ILQ983070 IBS983070:IBU983070 HRW983070:HRY983070 HIA983070:HIC983070 GYE983070:GYG983070 GOI983070:GOK983070 GEM983070:GEO983070 FUQ983070:FUS983070 FKU983070:FKW983070 FAY983070:FBA983070 ERC983070:ERE983070 EHG983070:EHI983070 DXK983070:DXM983070 DNO983070:DNQ983070 DDS983070:DDU983070 CTW983070:CTY983070 CKA983070:CKC983070 CAE983070:CAG983070 BQI983070:BQK983070 BGM983070:BGO983070 AWQ983070:AWS983070 AMU983070:AMW983070 ACY983070:ADA983070 TC983070:TE983070 JG983070:JI983070 K983070:M983070 WVS917534:WVU917534 WLW917534:WLY917534 WCA917534:WCC917534 VSE917534:VSG917534 VII917534:VIK917534 UYM917534:UYO917534 UOQ917534:UOS917534 UEU917534:UEW917534 TUY917534:TVA917534 TLC917534:TLE917534 TBG917534:TBI917534 SRK917534:SRM917534 SHO917534:SHQ917534 RXS917534:RXU917534 RNW917534:RNY917534 REA917534:REC917534 QUE917534:QUG917534 QKI917534:QKK917534 QAM917534:QAO917534 PQQ917534:PQS917534 PGU917534:PGW917534 OWY917534:OXA917534 ONC917534:ONE917534 ODG917534:ODI917534 NTK917534:NTM917534 NJO917534:NJQ917534 MZS917534:MZU917534 MPW917534:MPY917534 MGA917534:MGC917534 LWE917534:LWG917534 LMI917534:LMK917534 LCM917534:LCO917534 KSQ917534:KSS917534 KIU917534:KIW917534 JYY917534:JZA917534 JPC917534:JPE917534 JFG917534:JFI917534 IVK917534:IVM917534 ILO917534:ILQ917534 IBS917534:IBU917534 HRW917534:HRY917534 HIA917534:HIC917534 GYE917534:GYG917534 GOI917534:GOK917534 GEM917534:GEO917534 FUQ917534:FUS917534 FKU917534:FKW917534 FAY917534:FBA917534 ERC917534:ERE917534 EHG917534:EHI917534 DXK917534:DXM917534 DNO917534:DNQ917534 DDS917534:DDU917534 CTW917534:CTY917534 CKA917534:CKC917534 CAE917534:CAG917534 BQI917534:BQK917534 BGM917534:BGO917534 AWQ917534:AWS917534 AMU917534:AMW917534 ACY917534:ADA917534 TC917534:TE917534 JG917534:JI917534 K917534:M917534 WVS851998:WVU851998 WLW851998:WLY851998 WCA851998:WCC851998 VSE851998:VSG851998 VII851998:VIK851998 UYM851998:UYO851998 UOQ851998:UOS851998 UEU851998:UEW851998 TUY851998:TVA851998 TLC851998:TLE851998 TBG851998:TBI851998 SRK851998:SRM851998 SHO851998:SHQ851998 RXS851998:RXU851998 RNW851998:RNY851998 REA851998:REC851998 QUE851998:QUG851998 QKI851998:QKK851998 QAM851998:QAO851998 PQQ851998:PQS851998 PGU851998:PGW851998 OWY851998:OXA851998 ONC851998:ONE851998 ODG851998:ODI851998 NTK851998:NTM851998 NJO851998:NJQ851998 MZS851998:MZU851998 MPW851998:MPY851998 MGA851998:MGC851998 LWE851998:LWG851998 LMI851998:LMK851998 LCM851998:LCO851998 KSQ851998:KSS851998 KIU851998:KIW851998 JYY851998:JZA851998 JPC851998:JPE851998 JFG851998:JFI851998 IVK851998:IVM851998 ILO851998:ILQ851998 IBS851998:IBU851998 HRW851998:HRY851998 HIA851998:HIC851998 GYE851998:GYG851998 GOI851998:GOK851998 GEM851998:GEO851998 FUQ851998:FUS851998 FKU851998:FKW851998 FAY851998:FBA851998 ERC851998:ERE851998 EHG851998:EHI851998 DXK851998:DXM851998 DNO851998:DNQ851998 DDS851998:DDU851998 CTW851998:CTY851998 CKA851998:CKC851998 CAE851998:CAG851998 BQI851998:BQK851998 BGM851998:BGO851998 AWQ851998:AWS851998 AMU851998:AMW851998 ACY851998:ADA851998 TC851998:TE851998 JG851998:JI851998 K851998:M851998 WVS786462:WVU786462 WLW786462:WLY786462 WCA786462:WCC786462 VSE786462:VSG786462 VII786462:VIK786462 UYM786462:UYO786462 UOQ786462:UOS786462 UEU786462:UEW786462 TUY786462:TVA786462 TLC786462:TLE786462 TBG786462:TBI786462 SRK786462:SRM786462 SHO786462:SHQ786462 RXS786462:RXU786462 RNW786462:RNY786462 REA786462:REC786462 QUE786462:QUG786462 QKI786462:QKK786462 QAM786462:QAO786462 PQQ786462:PQS786462 PGU786462:PGW786462 OWY786462:OXA786462 ONC786462:ONE786462 ODG786462:ODI786462 NTK786462:NTM786462 NJO786462:NJQ786462 MZS786462:MZU786462 MPW786462:MPY786462 MGA786462:MGC786462 LWE786462:LWG786462 LMI786462:LMK786462 LCM786462:LCO786462 KSQ786462:KSS786462 KIU786462:KIW786462 JYY786462:JZA786462 JPC786462:JPE786462 JFG786462:JFI786462 IVK786462:IVM786462 ILO786462:ILQ786462 IBS786462:IBU786462 HRW786462:HRY786462 HIA786462:HIC786462 GYE786462:GYG786462 GOI786462:GOK786462 GEM786462:GEO786462 FUQ786462:FUS786462 FKU786462:FKW786462 FAY786462:FBA786462 ERC786462:ERE786462 EHG786462:EHI786462 DXK786462:DXM786462 DNO786462:DNQ786462 DDS786462:DDU786462 CTW786462:CTY786462 CKA786462:CKC786462 CAE786462:CAG786462 BQI786462:BQK786462 BGM786462:BGO786462 AWQ786462:AWS786462 AMU786462:AMW786462 ACY786462:ADA786462 TC786462:TE786462 JG786462:JI786462 K786462:M786462 WVS720926:WVU720926 WLW720926:WLY720926 WCA720926:WCC720926 VSE720926:VSG720926 VII720926:VIK720926 UYM720926:UYO720926 UOQ720926:UOS720926 UEU720926:UEW720926 TUY720926:TVA720926 TLC720926:TLE720926 TBG720926:TBI720926 SRK720926:SRM720926 SHO720926:SHQ720926 RXS720926:RXU720926 RNW720926:RNY720926 REA720926:REC720926 QUE720926:QUG720926 QKI720926:QKK720926 QAM720926:QAO720926 PQQ720926:PQS720926 PGU720926:PGW720926 OWY720926:OXA720926 ONC720926:ONE720926 ODG720926:ODI720926 NTK720926:NTM720926 NJO720926:NJQ720926 MZS720926:MZU720926 MPW720926:MPY720926 MGA720926:MGC720926 LWE720926:LWG720926 LMI720926:LMK720926 LCM720926:LCO720926 KSQ720926:KSS720926 KIU720926:KIW720926 JYY720926:JZA720926 JPC720926:JPE720926 JFG720926:JFI720926 IVK720926:IVM720926 ILO720926:ILQ720926 IBS720926:IBU720926 HRW720926:HRY720926 HIA720926:HIC720926 GYE720926:GYG720926 GOI720926:GOK720926 GEM720926:GEO720926 FUQ720926:FUS720926 FKU720926:FKW720926 FAY720926:FBA720926 ERC720926:ERE720926 EHG720926:EHI720926 DXK720926:DXM720926 DNO720926:DNQ720926 DDS720926:DDU720926 CTW720926:CTY720926 CKA720926:CKC720926 CAE720926:CAG720926 BQI720926:BQK720926 BGM720926:BGO720926 AWQ720926:AWS720926 AMU720926:AMW720926 ACY720926:ADA720926 TC720926:TE720926 JG720926:JI720926 K720926:M720926 WVS655390:WVU655390 WLW655390:WLY655390 WCA655390:WCC655390 VSE655390:VSG655390 VII655390:VIK655390 UYM655390:UYO655390 UOQ655390:UOS655390 UEU655390:UEW655390 TUY655390:TVA655390 TLC655390:TLE655390 TBG655390:TBI655390 SRK655390:SRM655390 SHO655390:SHQ655390 RXS655390:RXU655390 RNW655390:RNY655390 REA655390:REC655390 QUE655390:QUG655390 QKI655390:QKK655390 QAM655390:QAO655390 PQQ655390:PQS655390 PGU655390:PGW655390 OWY655390:OXA655390 ONC655390:ONE655390 ODG655390:ODI655390 NTK655390:NTM655390 NJO655390:NJQ655390 MZS655390:MZU655390 MPW655390:MPY655390 MGA655390:MGC655390 LWE655390:LWG655390 LMI655390:LMK655390 LCM655390:LCO655390 KSQ655390:KSS655390 KIU655390:KIW655390 JYY655390:JZA655390 JPC655390:JPE655390 JFG655390:JFI655390 IVK655390:IVM655390 ILO655390:ILQ655390 IBS655390:IBU655390 HRW655390:HRY655390 HIA655390:HIC655390 GYE655390:GYG655390 GOI655390:GOK655390 GEM655390:GEO655390 FUQ655390:FUS655390 FKU655390:FKW655390 FAY655390:FBA655390 ERC655390:ERE655390 EHG655390:EHI655390 DXK655390:DXM655390 DNO655390:DNQ655390 DDS655390:DDU655390 CTW655390:CTY655390 CKA655390:CKC655390 CAE655390:CAG655390 BQI655390:BQK655390 BGM655390:BGO655390 AWQ655390:AWS655390 AMU655390:AMW655390 ACY655390:ADA655390 TC655390:TE655390 JG655390:JI655390 K655390:M655390 WVS589854:WVU589854 WLW589854:WLY589854 WCA589854:WCC589854 VSE589854:VSG589854 VII589854:VIK589854 UYM589854:UYO589854 UOQ589854:UOS589854 UEU589854:UEW589854 TUY589854:TVA589854 TLC589854:TLE589854 TBG589854:TBI589854 SRK589854:SRM589854 SHO589854:SHQ589854 RXS589854:RXU589854 RNW589854:RNY589854 REA589854:REC589854 QUE589854:QUG589854 QKI589854:QKK589854 QAM589854:QAO589854 PQQ589854:PQS589854 PGU589854:PGW589854 OWY589854:OXA589854 ONC589854:ONE589854 ODG589854:ODI589854 NTK589854:NTM589854 NJO589854:NJQ589854 MZS589854:MZU589854 MPW589854:MPY589854 MGA589854:MGC589854 LWE589854:LWG589854 LMI589854:LMK589854 LCM589854:LCO589854 KSQ589854:KSS589854 KIU589854:KIW589854 JYY589854:JZA589854 JPC589854:JPE589854 JFG589854:JFI589854 IVK589854:IVM589854 ILO589854:ILQ589854 IBS589854:IBU589854 HRW589854:HRY589854 HIA589854:HIC589854 GYE589854:GYG589854 GOI589854:GOK589854 GEM589854:GEO589854 FUQ589854:FUS589854 FKU589854:FKW589854 FAY589854:FBA589854 ERC589854:ERE589854 EHG589854:EHI589854 DXK589854:DXM589854 DNO589854:DNQ589854 DDS589854:DDU589854 CTW589854:CTY589854 CKA589854:CKC589854 CAE589854:CAG589854 BQI589854:BQK589854 BGM589854:BGO589854 AWQ589854:AWS589854 AMU589854:AMW589854 ACY589854:ADA589854 TC589854:TE589854 JG589854:JI589854 K589854:M589854 WVS524318:WVU524318 WLW524318:WLY524318 WCA524318:WCC524318 VSE524318:VSG524318 VII524318:VIK524318 UYM524318:UYO524318 UOQ524318:UOS524318 UEU524318:UEW524318 TUY524318:TVA524318 TLC524318:TLE524318 TBG524318:TBI524318 SRK524318:SRM524318 SHO524318:SHQ524318 RXS524318:RXU524318 RNW524318:RNY524318 REA524318:REC524318 QUE524318:QUG524318 QKI524318:QKK524318 QAM524318:QAO524318 PQQ524318:PQS524318 PGU524318:PGW524318 OWY524318:OXA524318 ONC524318:ONE524318 ODG524318:ODI524318 NTK524318:NTM524318 NJO524318:NJQ524318 MZS524318:MZU524318 MPW524318:MPY524318 MGA524318:MGC524318 LWE524318:LWG524318 LMI524318:LMK524318 LCM524318:LCO524318 KSQ524318:KSS524318 KIU524318:KIW524318 JYY524318:JZA524318 JPC524318:JPE524318 JFG524318:JFI524318 IVK524318:IVM524318 ILO524318:ILQ524318 IBS524318:IBU524318 HRW524318:HRY524318 HIA524318:HIC524318 GYE524318:GYG524318 GOI524318:GOK524318 GEM524318:GEO524318 FUQ524318:FUS524318 FKU524318:FKW524318 FAY524318:FBA524318 ERC524318:ERE524318 EHG524318:EHI524318 DXK524318:DXM524318 DNO524318:DNQ524318 DDS524318:DDU524318 CTW524318:CTY524318 CKA524318:CKC524318 CAE524318:CAG524318 BQI524318:BQK524318 BGM524318:BGO524318 AWQ524318:AWS524318 AMU524318:AMW524318 ACY524318:ADA524318 TC524318:TE524318 JG524318:JI524318 K524318:M524318 WVS458782:WVU458782 WLW458782:WLY458782 WCA458782:WCC458782 VSE458782:VSG458782 VII458782:VIK458782 UYM458782:UYO458782 UOQ458782:UOS458782 UEU458782:UEW458782 TUY458782:TVA458782 TLC458782:TLE458782 TBG458782:TBI458782 SRK458782:SRM458782 SHO458782:SHQ458782 RXS458782:RXU458782 RNW458782:RNY458782 REA458782:REC458782 QUE458782:QUG458782 QKI458782:QKK458782 QAM458782:QAO458782 PQQ458782:PQS458782 PGU458782:PGW458782 OWY458782:OXA458782 ONC458782:ONE458782 ODG458782:ODI458782 NTK458782:NTM458782 NJO458782:NJQ458782 MZS458782:MZU458782 MPW458782:MPY458782 MGA458782:MGC458782 LWE458782:LWG458782 LMI458782:LMK458782 LCM458782:LCO458782 KSQ458782:KSS458782 KIU458782:KIW458782 JYY458782:JZA458782 JPC458782:JPE458782 JFG458782:JFI458782 IVK458782:IVM458782 ILO458782:ILQ458782 IBS458782:IBU458782 HRW458782:HRY458782 HIA458782:HIC458782 GYE458782:GYG458782 GOI458782:GOK458782 GEM458782:GEO458782 FUQ458782:FUS458782 FKU458782:FKW458782 FAY458782:FBA458782 ERC458782:ERE458782 EHG458782:EHI458782 DXK458782:DXM458782 DNO458782:DNQ458782 DDS458782:DDU458782 CTW458782:CTY458782 CKA458782:CKC458782 CAE458782:CAG458782 BQI458782:BQK458782 BGM458782:BGO458782 AWQ458782:AWS458782 AMU458782:AMW458782 ACY458782:ADA458782 TC458782:TE458782 JG458782:JI458782 K458782:M458782 WVS393246:WVU393246 WLW393246:WLY393246 WCA393246:WCC393246 VSE393246:VSG393246 VII393246:VIK393246 UYM393246:UYO393246 UOQ393246:UOS393246 UEU393246:UEW393246 TUY393246:TVA393246 TLC393246:TLE393246 TBG393246:TBI393246 SRK393246:SRM393246 SHO393246:SHQ393246 RXS393246:RXU393246 RNW393246:RNY393246 REA393246:REC393246 QUE393246:QUG393246 QKI393246:QKK393246 QAM393246:QAO393246 PQQ393246:PQS393246 PGU393246:PGW393246 OWY393246:OXA393246 ONC393246:ONE393246 ODG393246:ODI393246 NTK393246:NTM393246 NJO393246:NJQ393246 MZS393246:MZU393246 MPW393246:MPY393246 MGA393246:MGC393246 LWE393246:LWG393246 LMI393246:LMK393246 LCM393246:LCO393246 KSQ393246:KSS393246 KIU393246:KIW393246 JYY393246:JZA393246 JPC393246:JPE393246 JFG393246:JFI393246 IVK393246:IVM393246 ILO393246:ILQ393246 IBS393246:IBU393246 HRW393246:HRY393246 HIA393246:HIC393246 GYE393246:GYG393246 GOI393246:GOK393246 GEM393246:GEO393246 FUQ393246:FUS393246 FKU393246:FKW393246 FAY393246:FBA393246 ERC393246:ERE393246 EHG393246:EHI393246 DXK393246:DXM393246 DNO393246:DNQ393246 DDS393246:DDU393246 CTW393246:CTY393246 CKA393246:CKC393246 CAE393246:CAG393246 BQI393246:BQK393246 BGM393246:BGO393246 AWQ393246:AWS393246 AMU393246:AMW393246 ACY393246:ADA393246 TC393246:TE393246 JG393246:JI393246 K393246:M393246 WVS327710:WVU327710 WLW327710:WLY327710 WCA327710:WCC327710 VSE327710:VSG327710 VII327710:VIK327710 UYM327710:UYO327710 UOQ327710:UOS327710 UEU327710:UEW327710 TUY327710:TVA327710 TLC327710:TLE327710 TBG327710:TBI327710 SRK327710:SRM327710 SHO327710:SHQ327710 RXS327710:RXU327710 RNW327710:RNY327710 REA327710:REC327710 QUE327710:QUG327710 QKI327710:QKK327710 QAM327710:QAO327710 PQQ327710:PQS327710 PGU327710:PGW327710 OWY327710:OXA327710 ONC327710:ONE327710 ODG327710:ODI327710 NTK327710:NTM327710 NJO327710:NJQ327710 MZS327710:MZU327710 MPW327710:MPY327710 MGA327710:MGC327710 LWE327710:LWG327710 LMI327710:LMK327710 LCM327710:LCO327710 KSQ327710:KSS327710 KIU327710:KIW327710 JYY327710:JZA327710 JPC327710:JPE327710 JFG327710:JFI327710 IVK327710:IVM327710 ILO327710:ILQ327710 IBS327710:IBU327710 HRW327710:HRY327710 HIA327710:HIC327710 GYE327710:GYG327710 GOI327710:GOK327710 GEM327710:GEO327710 FUQ327710:FUS327710 FKU327710:FKW327710 FAY327710:FBA327710 ERC327710:ERE327710 EHG327710:EHI327710 DXK327710:DXM327710 DNO327710:DNQ327710 DDS327710:DDU327710 CTW327710:CTY327710 CKA327710:CKC327710 CAE327710:CAG327710 BQI327710:BQK327710 BGM327710:BGO327710 AWQ327710:AWS327710 AMU327710:AMW327710 ACY327710:ADA327710 TC327710:TE327710 JG327710:JI327710 K327710:M327710 WVS262174:WVU262174 WLW262174:WLY262174 WCA262174:WCC262174 VSE262174:VSG262174 VII262174:VIK262174 UYM262174:UYO262174 UOQ262174:UOS262174 UEU262174:UEW262174 TUY262174:TVA262174 TLC262174:TLE262174 TBG262174:TBI262174 SRK262174:SRM262174 SHO262174:SHQ262174 RXS262174:RXU262174 RNW262174:RNY262174 REA262174:REC262174 QUE262174:QUG262174 QKI262174:QKK262174 QAM262174:QAO262174 PQQ262174:PQS262174 PGU262174:PGW262174 OWY262174:OXA262174 ONC262174:ONE262174 ODG262174:ODI262174 NTK262174:NTM262174 NJO262174:NJQ262174 MZS262174:MZU262174 MPW262174:MPY262174 MGA262174:MGC262174 LWE262174:LWG262174 LMI262174:LMK262174 LCM262174:LCO262174 KSQ262174:KSS262174 KIU262174:KIW262174 JYY262174:JZA262174 JPC262174:JPE262174 JFG262174:JFI262174 IVK262174:IVM262174 ILO262174:ILQ262174 IBS262174:IBU262174 HRW262174:HRY262174 HIA262174:HIC262174 GYE262174:GYG262174 GOI262174:GOK262174 GEM262174:GEO262174 FUQ262174:FUS262174 FKU262174:FKW262174 FAY262174:FBA262174 ERC262174:ERE262174 EHG262174:EHI262174 DXK262174:DXM262174 DNO262174:DNQ262174 DDS262174:DDU262174 CTW262174:CTY262174 CKA262174:CKC262174 CAE262174:CAG262174 BQI262174:BQK262174 BGM262174:BGO262174 AWQ262174:AWS262174 AMU262174:AMW262174 ACY262174:ADA262174 TC262174:TE262174 JG262174:JI262174 K262174:M262174 WVS196638:WVU196638 WLW196638:WLY196638 WCA196638:WCC196638 VSE196638:VSG196638 VII196638:VIK196638 UYM196638:UYO196638 UOQ196638:UOS196638 UEU196638:UEW196638 TUY196638:TVA196638 TLC196638:TLE196638 TBG196638:TBI196638 SRK196638:SRM196638 SHO196638:SHQ196638 RXS196638:RXU196638 RNW196638:RNY196638 REA196638:REC196638 QUE196638:QUG196638 QKI196638:QKK196638 QAM196638:QAO196638 PQQ196638:PQS196638 PGU196638:PGW196638 OWY196638:OXA196638 ONC196638:ONE196638 ODG196638:ODI196638 NTK196638:NTM196638 NJO196638:NJQ196638 MZS196638:MZU196638 MPW196638:MPY196638 MGA196638:MGC196638 LWE196638:LWG196638 LMI196638:LMK196638 LCM196638:LCO196638 KSQ196638:KSS196638 KIU196638:KIW196638 JYY196638:JZA196638 JPC196638:JPE196638 JFG196638:JFI196638 IVK196638:IVM196638 ILO196638:ILQ196638 IBS196638:IBU196638 HRW196638:HRY196638 HIA196638:HIC196638 GYE196638:GYG196638 GOI196638:GOK196638 GEM196638:GEO196638 FUQ196638:FUS196638 FKU196638:FKW196638 FAY196638:FBA196638 ERC196638:ERE196638 EHG196638:EHI196638 DXK196638:DXM196638 DNO196638:DNQ196638 DDS196638:DDU196638 CTW196638:CTY196638 CKA196638:CKC196638 CAE196638:CAG196638 BQI196638:BQK196638 BGM196638:BGO196638 AWQ196638:AWS196638 AMU196638:AMW196638 ACY196638:ADA196638 TC196638:TE196638 JG196638:JI196638 K196638:M196638 WVS131102:WVU131102 WLW131102:WLY131102 WCA131102:WCC131102 VSE131102:VSG131102 VII131102:VIK131102 UYM131102:UYO131102 UOQ131102:UOS131102 UEU131102:UEW131102 TUY131102:TVA131102 TLC131102:TLE131102 TBG131102:TBI131102 SRK131102:SRM131102 SHO131102:SHQ131102 RXS131102:RXU131102 RNW131102:RNY131102 REA131102:REC131102 QUE131102:QUG131102 QKI131102:QKK131102 QAM131102:QAO131102 PQQ131102:PQS131102 PGU131102:PGW131102 OWY131102:OXA131102 ONC131102:ONE131102 ODG131102:ODI131102 NTK131102:NTM131102 NJO131102:NJQ131102 MZS131102:MZU131102 MPW131102:MPY131102 MGA131102:MGC131102 LWE131102:LWG131102 LMI131102:LMK131102 LCM131102:LCO131102 KSQ131102:KSS131102 KIU131102:KIW131102 JYY131102:JZA131102 JPC131102:JPE131102 JFG131102:JFI131102 IVK131102:IVM131102 ILO131102:ILQ131102 IBS131102:IBU131102 HRW131102:HRY131102 HIA131102:HIC131102 GYE131102:GYG131102 GOI131102:GOK131102 GEM131102:GEO131102 FUQ131102:FUS131102 FKU131102:FKW131102 FAY131102:FBA131102 ERC131102:ERE131102 EHG131102:EHI131102 DXK131102:DXM131102 DNO131102:DNQ131102 DDS131102:DDU131102 CTW131102:CTY131102 CKA131102:CKC131102 CAE131102:CAG131102 BQI131102:BQK131102 BGM131102:BGO131102 AWQ131102:AWS131102 AMU131102:AMW131102 ACY131102:ADA131102 TC131102:TE131102 JG131102:JI131102 K131102:M131102 WVS65566:WVU65566 WLW65566:WLY65566 WCA65566:WCC65566 VSE65566:VSG65566 VII65566:VIK65566 UYM65566:UYO65566 UOQ65566:UOS65566 UEU65566:UEW65566 TUY65566:TVA65566 TLC65566:TLE65566 TBG65566:TBI65566 SRK65566:SRM65566 SHO65566:SHQ65566 RXS65566:RXU65566 RNW65566:RNY65566 REA65566:REC65566 QUE65566:QUG65566 QKI65566:QKK65566 QAM65566:QAO65566 PQQ65566:PQS65566 PGU65566:PGW65566 OWY65566:OXA65566 ONC65566:ONE65566 ODG65566:ODI65566 NTK65566:NTM65566 NJO65566:NJQ65566 MZS65566:MZU65566 MPW65566:MPY65566 MGA65566:MGC65566 LWE65566:LWG65566 LMI65566:LMK65566 LCM65566:LCO65566 KSQ65566:KSS65566 KIU65566:KIW65566 JYY65566:JZA65566 JPC65566:JPE65566 JFG65566:JFI65566 IVK65566:IVM65566 ILO65566:ILQ65566 IBS65566:IBU65566 HRW65566:HRY65566 HIA65566:HIC65566 GYE65566:GYG65566 GOI65566:GOK65566 GEM65566:GEO65566 FUQ65566:FUS65566 FKU65566:FKW65566 FAY65566:FBA65566 ERC65566:ERE65566 EHG65566:EHI65566 DXK65566:DXM65566 DNO65566:DNQ65566 DDS65566:DDU65566 CTW65566:CTY65566 CKA65566:CKC65566 CAE65566:CAG65566 BQI65566:BQK65566 BGM65566:BGO65566 AWQ65566:AWS65566 AMU65566:AMW65566 ACY65566:ADA65566 TC65566:TE65566 JG65566:JI65566 K65566:M65566 WVS6:WVU6 WLW6:WLY6 WCA6:WCC6 VSE6:VSG6 VII6:VIK6 UYM6:UYO6 UOQ6:UOS6 UEU6:UEW6 TUY6:TVA6 TLC6:TLE6 TBG6:TBI6 SRK6:SRM6 SHO6:SHQ6 RXS6:RXU6 RNW6:RNY6 REA6:REC6 QUE6:QUG6 QKI6:QKK6 QAM6:QAO6 PQQ6:PQS6 PGU6:PGW6 OWY6:OXA6 ONC6:ONE6 ODG6:ODI6 NTK6:NTM6 NJO6:NJQ6 MZS6:MZU6 MPW6:MPY6 MGA6:MGC6 LWE6:LWG6 LMI6:LMK6 LCM6:LCO6 KSQ6:KSS6 KIU6:KIW6 JYY6:JZA6 JPC6:JPE6 JFG6:JFI6 IVK6:IVM6 ILO6:ILQ6 IBS6:IBU6 HRW6:HRY6 HIA6:HIC6 GYE6:GYG6 GOI6:GOK6 GEM6:GEO6 FUQ6:FUS6 FKU6:FKW6 FAY6:FBA6 ERC6:ERE6 EHG6:EHI6 DXK6:DXM6 DNO6:DNQ6 DDS6:DDU6 CTW6:CTY6 CKA6:CKC6 CAE6:CAG6 BQI6:BQK6 BGM6:BGO6 AWQ6:AWS6 AMU6:AMW6 ACY6:ADA6 TC6:TE6 JG6:JI6" xr:uid="{00000000-0002-0000-0500-000001000000}">
      <formula1>$B$200:$B$202</formula1>
    </dataValidation>
    <dataValidation type="list" allowBlank="1" showInputMessage="1" showErrorMessage="1" sqref="N6 WVV983070 WLZ983070 WCD983070 VSH983070 VIL983070 UYP983070 UOT983070 UEX983070 TVB983070 TLF983070 TBJ983070 SRN983070 SHR983070 RXV983070 RNZ983070 RED983070 QUH983070 QKL983070 QAP983070 PQT983070 PGX983070 OXB983070 ONF983070 ODJ983070 NTN983070 NJR983070 MZV983070 MPZ983070 MGD983070 LWH983070 LML983070 LCP983070 KST983070 KIX983070 JZB983070 JPF983070 JFJ983070 IVN983070 ILR983070 IBV983070 HRZ983070 HID983070 GYH983070 GOL983070 GEP983070 FUT983070 FKX983070 FBB983070 ERF983070 EHJ983070 DXN983070 DNR983070 DDV983070 CTZ983070 CKD983070 CAH983070 BQL983070 BGP983070 AWT983070 AMX983070 ADB983070 TF983070 JJ983070 N983070 WVV917534 WLZ917534 WCD917534 VSH917534 VIL917534 UYP917534 UOT917534 UEX917534 TVB917534 TLF917534 TBJ917534 SRN917534 SHR917534 RXV917534 RNZ917534 RED917534 QUH917534 QKL917534 QAP917534 PQT917534 PGX917534 OXB917534 ONF917534 ODJ917534 NTN917534 NJR917534 MZV917534 MPZ917534 MGD917534 LWH917534 LML917534 LCP917534 KST917534 KIX917534 JZB917534 JPF917534 JFJ917534 IVN917534 ILR917534 IBV917534 HRZ917534 HID917534 GYH917534 GOL917534 GEP917534 FUT917534 FKX917534 FBB917534 ERF917534 EHJ917534 DXN917534 DNR917534 DDV917534 CTZ917534 CKD917534 CAH917534 BQL917534 BGP917534 AWT917534 AMX917534 ADB917534 TF917534 JJ917534 N917534 WVV851998 WLZ851998 WCD851998 VSH851998 VIL851998 UYP851998 UOT851998 UEX851998 TVB851998 TLF851998 TBJ851998 SRN851998 SHR851998 RXV851998 RNZ851998 RED851998 QUH851998 QKL851998 QAP851998 PQT851998 PGX851998 OXB851998 ONF851998 ODJ851998 NTN851998 NJR851998 MZV851998 MPZ851998 MGD851998 LWH851998 LML851998 LCP851998 KST851998 KIX851998 JZB851998 JPF851998 JFJ851998 IVN851998 ILR851998 IBV851998 HRZ851998 HID851998 GYH851998 GOL851998 GEP851998 FUT851998 FKX851998 FBB851998 ERF851998 EHJ851998 DXN851998 DNR851998 DDV851998 CTZ851998 CKD851998 CAH851998 BQL851998 BGP851998 AWT851998 AMX851998 ADB851998 TF851998 JJ851998 N851998 WVV786462 WLZ786462 WCD786462 VSH786462 VIL786462 UYP786462 UOT786462 UEX786462 TVB786462 TLF786462 TBJ786462 SRN786462 SHR786462 RXV786462 RNZ786462 RED786462 QUH786462 QKL786462 QAP786462 PQT786462 PGX786462 OXB786462 ONF786462 ODJ786462 NTN786462 NJR786462 MZV786462 MPZ786462 MGD786462 LWH786462 LML786462 LCP786462 KST786462 KIX786462 JZB786462 JPF786462 JFJ786462 IVN786462 ILR786462 IBV786462 HRZ786462 HID786462 GYH786462 GOL786462 GEP786462 FUT786462 FKX786462 FBB786462 ERF786462 EHJ786462 DXN786462 DNR786462 DDV786462 CTZ786462 CKD786462 CAH786462 BQL786462 BGP786462 AWT786462 AMX786462 ADB786462 TF786462 JJ786462 N786462 WVV720926 WLZ720926 WCD720926 VSH720926 VIL720926 UYP720926 UOT720926 UEX720926 TVB720926 TLF720926 TBJ720926 SRN720926 SHR720926 RXV720926 RNZ720926 RED720926 QUH720926 QKL720926 QAP720926 PQT720926 PGX720926 OXB720926 ONF720926 ODJ720926 NTN720926 NJR720926 MZV720926 MPZ720926 MGD720926 LWH720926 LML720926 LCP720926 KST720926 KIX720926 JZB720926 JPF720926 JFJ720926 IVN720926 ILR720926 IBV720926 HRZ720926 HID720926 GYH720926 GOL720926 GEP720926 FUT720926 FKX720926 FBB720926 ERF720926 EHJ720926 DXN720926 DNR720926 DDV720926 CTZ720926 CKD720926 CAH720926 BQL720926 BGP720926 AWT720926 AMX720926 ADB720926 TF720926 JJ720926 N720926 WVV655390 WLZ655390 WCD655390 VSH655390 VIL655390 UYP655390 UOT655390 UEX655390 TVB655390 TLF655390 TBJ655390 SRN655390 SHR655390 RXV655390 RNZ655390 RED655390 QUH655390 QKL655390 QAP655390 PQT655390 PGX655390 OXB655390 ONF655390 ODJ655390 NTN655390 NJR655390 MZV655390 MPZ655390 MGD655390 LWH655390 LML655390 LCP655390 KST655390 KIX655390 JZB655390 JPF655390 JFJ655390 IVN655390 ILR655390 IBV655390 HRZ655390 HID655390 GYH655390 GOL655390 GEP655390 FUT655390 FKX655390 FBB655390 ERF655390 EHJ655390 DXN655390 DNR655390 DDV655390 CTZ655390 CKD655390 CAH655390 BQL655390 BGP655390 AWT655390 AMX655390 ADB655390 TF655390 JJ655390 N655390 WVV589854 WLZ589854 WCD589854 VSH589854 VIL589854 UYP589854 UOT589854 UEX589854 TVB589854 TLF589854 TBJ589854 SRN589854 SHR589854 RXV589854 RNZ589854 RED589854 QUH589854 QKL589854 QAP589854 PQT589854 PGX589854 OXB589854 ONF589854 ODJ589854 NTN589854 NJR589854 MZV589854 MPZ589854 MGD589854 LWH589854 LML589854 LCP589854 KST589854 KIX589854 JZB589854 JPF589854 JFJ589854 IVN589854 ILR589854 IBV589854 HRZ589854 HID589854 GYH589854 GOL589854 GEP589854 FUT589854 FKX589854 FBB589854 ERF589854 EHJ589854 DXN589854 DNR589854 DDV589854 CTZ589854 CKD589854 CAH589854 BQL589854 BGP589854 AWT589854 AMX589854 ADB589854 TF589854 JJ589854 N589854 WVV524318 WLZ524318 WCD524318 VSH524318 VIL524318 UYP524318 UOT524318 UEX524318 TVB524318 TLF524318 TBJ524318 SRN524318 SHR524318 RXV524318 RNZ524318 RED524318 QUH524318 QKL524318 QAP524318 PQT524318 PGX524318 OXB524318 ONF524318 ODJ524318 NTN524318 NJR524318 MZV524318 MPZ524318 MGD524318 LWH524318 LML524318 LCP524318 KST524318 KIX524318 JZB524318 JPF524318 JFJ524318 IVN524318 ILR524318 IBV524318 HRZ524318 HID524318 GYH524318 GOL524318 GEP524318 FUT524318 FKX524318 FBB524318 ERF524318 EHJ524318 DXN524318 DNR524318 DDV524318 CTZ524318 CKD524318 CAH524318 BQL524318 BGP524318 AWT524318 AMX524318 ADB524318 TF524318 JJ524318 N524318 WVV458782 WLZ458782 WCD458782 VSH458782 VIL458782 UYP458782 UOT458782 UEX458782 TVB458782 TLF458782 TBJ458782 SRN458782 SHR458782 RXV458782 RNZ458782 RED458782 QUH458782 QKL458782 QAP458782 PQT458782 PGX458782 OXB458782 ONF458782 ODJ458782 NTN458782 NJR458782 MZV458782 MPZ458782 MGD458782 LWH458782 LML458782 LCP458782 KST458782 KIX458782 JZB458782 JPF458782 JFJ458782 IVN458782 ILR458782 IBV458782 HRZ458782 HID458782 GYH458782 GOL458782 GEP458782 FUT458782 FKX458782 FBB458782 ERF458782 EHJ458782 DXN458782 DNR458782 DDV458782 CTZ458782 CKD458782 CAH458782 BQL458782 BGP458782 AWT458782 AMX458782 ADB458782 TF458782 JJ458782 N458782 WVV393246 WLZ393246 WCD393246 VSH393246 VIL393246 UYP393246 UOT393246 UEX393246 TVB393246 TLF393246 TBJ393246 SRN393246 SHR393246 RXV393246 RNZ393246 RED393246 QUH393246 QKL393246 QAP393246 PQT393246 PGX393246 OXB393246 ONF393246 ODJ393246 NTN393246 NJR393246 MZV393246 MPZ393246 MGD393246 LWH393246 LML393246 LCP393246 KST393246 KIX393246 JZB393246 JPF393246 JFJ393246 IVN393246 ILR393246 IBV393246 HRZ393246 HID393246 GYH393246 GOL393246 GEP393246 FUT393246 FKX393246 FBB393246 ERF393246 EHJ393246 DXN393246 DNR393246 DDV393246 CTZ393246 CKD393246 CAH393246 BQL393246 BGP393246 AWT393246 AMX393246 ADB393246 TF393246 JJ393246 N393246 WVV327710 WLZ327710 WCD327710 VSH327710 VIL327710 UYP327710 UOT327710 UEX327710 TVB327710 TLF327710 TBJ327710 SRN327710 SHR327710 RXV327710 RNZ327710 RED327710 QUH327710 QKL327710 QAP327710 PQT327710 PGX327710 OXB327710 ONF327710 ODJ327710 NTN327710 NJR327710 MZV327710 MPZ327710 MGD327710 LWH327710 LML327710 LCP327710 KST327710 KIX327710 JZB327710 JPF327710 JFJ327710 IVN327710 ILR327710 IBV327710 HRZ327710 HID327710 GYH327710 GOL327710 GEP327710 FUT327710 FKX327710 FBB327710 ERF327710 EHJ327710 DXN327710 DNR327710 DDV327710 CTZ327710 CKD327710 CAH327710 BQL327710 BGP327710 AWT327710 AMX327710 ADB327710 TF327710 JJ327710 N327710 WVV262174 WLZ262174 WCD262174 VSH262174 VIL262174 UYP262174 UOT262174 UEX262174 TVB262174 TLF262174 TBJ262174 SRN262174 SHR262174 RXV262174 RNZ262174 RED262174 QUH262174 QKL262174 QAP262174 PQT262174 PGX262174 OXB262174 ONF262174 ODJ262174 NTN262174 NJR262174 MZV262174 MPZ262174 MGD262174 LWH262174 LML262174 LCP262174 KST262174 KIX262174 JZB262174 JPF262174 JFJ262174 IVN262174 ILR262174 IBV262174 HRZ262174 HID262174 GYH262174 GOL262174 GEP262174 FUT262174 FKX262174 FBB262174 ERF262174 EHJ262174 DXN262174 DNR262174 DDV262174 CTZ262174 CKD262174 CAH262174 BQL262174 BGP262174 AWT262174 AMX262174 ADB262174 TF262174 JJ262174 N262174 WVV196638 WLZ196638 WCD196638 VSH196638 VIL196638 UYP196638 UOT196638 UEX196638 TVB196638 TLF196638 TBJ196638 SRN196638 SHR196638 RXV196638 RNZ196638 RED196638 QUH196638 QKL196638 QAP196638 PQT196638 PGX196638 OXB196638 ONF196638 ODJ196638 NTN196638 NJR196638 MZV196638 MPZ196638 MGD196638 LWH196638 LML196638 LCP196638 KST196638 KIX196638 JZB196638 JPF196638 JFJ196638 IVN196638 ILR196638 IBV196638 HRZ196638 HID196638 GYH196638 GOL196638 GEP196638 FUT196638 FKX196638 FBB196638 ERF196638 EHJ196638 DXN196638 DNR196638 DDV196638 CTZ196638 CKD196638 CAH196638 BQL196638 BGP196638 AWT196638 AMX196638 ADB196638 TF196638 JJ196638 N196638 WVV131102 WLZ131102 WCD131102 VSH131102 VIL131102 UYP131102 UOT131102 UEX131102 TVB131102 TLF131102 TBJ131102 SRN131102 SHR131102 RXV131102 RNZ131102 RED131102 QUH131102 QKL131102 QAP131102 PQT131102 PGX131102 OXB131102 ONF131102 ODJ131102 NTN131102 NJR131102 MZV131102 MPZ131102 MGD131102 LWH131102 LML131102 LCP131102 KST131102 KIX131102 JZB131102 JPF131102 JFJ131102 IVN131102 ILR131102 IBV131102 HRZ131102 HID131102 GYH131102 GOL131102 GEP131102 FUT131102 FKX131102 FBB131102 ERF131102 EHJ131102 DXN131102 DNR131102 DDV131102 CTZ131102 CKD131102 CAH131102 BQL131102 BGP131102 AWT131102 AMX131102 ADB131102 TF131102 JJ131102 N131102 WVV65566 WLZ65566 WCD65566 VSH65566 VIL65566 UYP65566 UOT65566 UEX65566 TVB65566 TLF65566 TBJ65566 SRN65566 SHR65566 RXV65566 RNZ65566 RED65566 QUH65566 QKL65566 QAP65566 PQT65566 PGX65566 OXB65566 ONF65566 ODJ65566 NTN65566 NJR65566 MZV65566 MPZ65566 MGD65566 LWH65566 LML65566 LCP65566 KST65566 KIX65566 JZB65566 JPF65566 JFJ65566 IVN65566 ILR65566 IBV65566 HRZ65566 HID65566 GYH65566 GOL65566 GEP65566 FUT65566 FKX65566 FBB65566 ERF65566 EHJ65566 DXN65566 DNR65566 DDV65566 CTZ65566 CKD65566 CAH65566 BQL65566 BGP65566 AWT65566 AMX65566 ADB65566 TF65566 JJ65566 N65566 WVV6 WLZ6 WCD6 VSH6 VIL6 UYP6 UOT6 UEX6 TVB6 TLF6 TBJ6 SRN6 SHR6 RXV6 RNZ6 RED6 QUH6 QKL6 QAP6 PQT6 PGX6 OXB6 ONF6 ODJ6 NTN6 NJR6 MZV6 MPZ6 MGD6 LWH6 LML6 LCP6 KST6 KIX6 JZB6 JPF6 JFJ6 IVN6 ILR6 IBV6 HRZ6 HID6 GYH6 GOL6 GEP6 FUT6 FKX6 FBB6 ERF6 EHJ6 DXN6 DNR6 DDV6 CTZ6 CKD6 CAH6 BQL6 BGP6 AWT6 AMX6 ADB6 TF6 JJ6" xr:uid="{00000000-0002-0000-0500-000002000000}">
      <formula1>$C$200:$C$206</formula1>
    </dataValidation>
    <dataValidation type="list" allowBlank="1" showInputMessage="1" showErrorMessage="1" sqref="O6 WVW983070 WMA983070 WCE983070 VSI983070 VIM983070 UYQ983070 UOU983070 UEY983070 TVC983070 TLG983070 TBK983070 SRO983070 SHS983070 RXW983070 ROA983070 REE983070 QUI983070 QKM983070 QAQ983070 PQU983070 PGY983070 OXC983070 ONG983070 ODK983070 NTO983070 NJS983070 MZW983070 MQA983070 MGE983070 LWI983070 LMM983070 LCQ983070 KSU983070 KIY983070 JZC983070 JPG983070 JFK983070 IVO983070 ILS983070 IBW983070 HSA983070 HIE983070 GYI983070 GOM983070 GEQ983070 FUU983070 FKY983070 FBC983070 ERG983070 EHK983070 DXO983070 DNS983070 DDW983070 CUA983070 CKE983070 CAI983070 BQM983070 BGQ983070 AWU983070 AMY983070 ADC983070 TG983070 JK983070 O983070 WVW917534 WMA917534 WCE917534 VSI917534 VIM917534 UYQ917534 UOU917534 UEY917534 TVC917534 TLG917534 TBK917534 SRO917534 SHS917534 RXW917534 ROA917534 REE917534 QUI917534 QKM917534 QAQ917534 PQU917534 PGY917534 OXC917534 ONG917534 ODK917534 NTO917534 NJS917534 MZW917534 MQA917534 MGE917534 LWI917534 LMM917534 LCQ917534 KSU917534 KIY917534 JZC917534 JPG917534 JFK917534 IVO917534 ILS917534 IBW917534 HSA917534 HIE917534 GYI917534 GOM917534 GEQ917534 FUU917534 FKY917534 FBC917534 ERG917534 EHK917534 DXO917534 DNS917534 DDW917534 CUA917534 CKE917534 CAI917534 BQM917534 BGQ917534 AWU917534 AMY917534 ADC917534 TG917534 JK917534 O917534 WVW851998 WMA851998 WCE851998 VSI851998 VIM851998 UYQ851998 UOU851998 UEY851998 TVC851998 TLG851998 TBK851998 SRO851998 SHS851998 RXW851998 ROA851998 REE851998 QUI851998 QKM851998 QAQ851998 PQU851998 PGY851998 OXC851998 ONG851998 ODK851998 NTO851998 NJS851998 MZW851998 MQA851998 MGE851998 LWI851998 LMM851998 LCQ851998 KSU851998 KIY851998 JZC851998 JPG851998 JFK851998 IVO851998 ILS851998 IBW851998 HSA851998 HIE851998 GYI851998 GOM851998 GEQ851998 FUU851998 FKY851998 FBC851998 ERG851998 EHK851998 DXO851998 DNS851998 DDW851998 CUA851998 CKE851998 CAI851998 BQM851998 BGQ851998 AWU851998 AMY851998 ADC851998 TG851998 JK851998 O851998 WVW786462 WMA786462 WCE786462 VSI786462 VIM786462 UYQ786462 UOU786462 UEY786462 TVC786462 TLG786462 TBK786462 SRO786462 SHS786462 RXW786462 ROA786462 REE786462 QUI786462 QKM786462 QAQ786462 PQU786462 PGY786462 OXC786462 ONG786462 ODK786462 NTO786462 NJS786462 MZW786462 MQA786462 MGE786462 LWI786462 LMM786462 LCQ786462 KSU786462 KIY786462 JZC786462 JPG786462 JFK786462 IVO786462 ILS786462 IBW786462 HSA786462 HIE786462 GYI786462 GOM786462 GEQ786462 FUU786462 FKY786462 FBC786462 ERG786462 EHK786462 DXO786462 DNS786462 DDW786462 CUA786462 CKE786462 CAI786462 BQM786462 BGQ786462 AWU786462 AMY786462 ADC786462 TG786462 JK786462 O786462 WVW720926 WMA720926 WCE720926 VSI720926 VIM720926 UYQ720926 UOU720926 UEY720926 TVC720926 TLG720926 TBK720926 SRO720926 SHS720926 RXW720926 ROA720926 REE720926 QUI720926 QKM720926 QAQ720926 PQU720926 PGY720926 OXC720926 ONG720926 ODK720926 NTO720926 NJS720926 MZW720926 MQA720926 MGE720926 LWI720926 LMM720926 LCQ720926 KSU720926 KIY720926 JZC720926 JPG720926 JFK720926 IVO720926 ILS720926 IBW720926 HSA720926 HIE720926 GYI720926 GOM720926 GEQ720926 FUU720926 FKY720926 FBC720926 ERG720926 EHK720926 DXO720926 DNS720926 DDW720926 CUA720926 CKE720926 CAI720926 BQM720926 BGQ720926 AWU720926 AMY720926 ADC720926 TG720926 JK720926 O720926 WVW655390 WMA655390 WCE655390 VSI655390 VIM655390 UYQ655390 UOU655390 UEY655390 TVC655390 TLG655390 TBK655390 SRO655390 SHS655390 RXW655390 ROA655390 REE655390 QUI655390 QKM655390 QAQ655390 PQU655390 PGY655390 OXC655390 ONG655390 ODK655390 NTO655390 NJS655390 MZW655390 MQA655390 MGE655390 LWI655390 LMM655390 LCQ655390 KSU655390 KIY655390 JZC655390 JPG655390 JFK655390 IVO655390 ILS655390 IBW655390 HSA655390 HIE655390 GYI655390 GOM655390 GEQ655390 FUU655390 FKY655390 FBC655390 ERG655390 EHK655390 DXO655390 DNS655390 DDW655390 CUA655390 CKE655390 CAI655390 BQM655390 BGQ655390 AWU655390 AMY655390 ADC655390 TG655390 JK655390 O655390 WVW589854 WMA589854 WCE589854 VSI589854 VIM589854 UYQ589854 UOU589854 UEY589854 TVC589854 TLG589854 TBK589854 SRO589854 SHS589854 RXW589854 ROA589854 REE589854 QUI589854 QKM589854 QAQ589854 PQU589854 PGY589854 OXC589854 ONG589854 ODK589854 NTO589854 NJS589854 MZW589854 MQA589854 MGE589854 LWI589854 LMM589854 LCQ589854 KSU589854 KIY589854 JZC589854 JPG589854 JFK589854 IVO589854 ILS589854 IBW589854 HSA589854 HIE589854 GYI589854 GOM589854 GEQ589854 FUU589854 FKY589854 FBC589854 ERG589854 EHK589854 DXO589854 DNS589854 DDW589854 CUA589854 CKE589854 CAI589854 BQM589854 BGQ589854 AWU589854 AMY589854 ADC589854 TG589854 JK589854 O589854 WVW524318 WMA524318 WCE524318 VSI524318 VIM524318 UYQ524318 UOU524318 UEY524318 TVC524318 TLG524318 TBK524318 SRO524318 SHS524318 RXW524318 ROA524318 REE524318 QUI524318 QKM524318 QAQ524318 PQU524318 PGY524318 OXC524318 ONG524318 ODK524318 NTO524318 NJS524318 MZW524318 MQA524318 MGE524318 LWI524318 LMM524318 LCQ524318 KSU524318 KIY524318 JZC524318 JPG524318 JFK524318 IVO524318 ILS524318 IBW524318 HSA524318 HIE524318 GYI524318 GOM524318 GEQ524318 FUU524318 FKY524318 FBC524318 ERG524318 EHK524318 DXO524318 DNS524318 DDW524318 CUA524318 CKE524318 CAI524318 BQM524318 BGQ524318 AWU524318 AMY524318 ADC524318 TG524318 JK524318 O524318 WVW458782 WMA458782 WCE458782 VSI458782 VIM458782 UYQ458782 UOU458782 UEY458782 TVC458782 TLG458782 TBK458782 SRO458782 SHS458782 RXW458782 ROA458782 REE458782 QUI458782 QKM458782 QAQ458782 PQU458782 PGY458782 OXC458782 ONG458782 ODK458782 NTO458782 NJS458782 MZW458782 MQA458782 MGE458782 LWI458782 LMM458782 LCQ458782 KSU458782 KIY458782 JZC458782 JPG458782 JFK458782 IVO458782 ILS458782 IBW458782 HSA458782 HIE458782 GYI458782 GOM458782 GEQ458782 FUU458782 FKY458782 FBC458782 ERG458782 EHK458782 DXO458782 DNS458782 DDW458782 CUA458782 CKE458782 CAI458782 BQM458782 BGQ458782 AWU458782 AMY458782 ADC458782 TG458782 JK458782 O458782 WVW393246 WMA393246 WCE393246 VSI393246 VIM393246 UYQ393246 UOU393246 UEY393246 TVC393246 TLG393246 TBK393246 SRO393246 SHS393246 RXW393246 ROA393246 REE393246 QUI393246 QKM393246 QAQ393246 PQU393246 PGY393246 OXC393246 ONG393246 ODK393246 NTO393246 NJS393246 MZW393246 MQA393246 MGE393246 LWI393246 LMM393246 LCQ393246 KSU393246 KIY393246 JZC393246 JPG393246 JFK393246 IVO393246 ILS393246 IBW393246 HSA393246 HIE393246 GYI393246 GOM393246 GEQ393246 FUU393246 FKY393246 FBC393246 ERG393246 EHK393246 DXO393246 DNS393246 DDW393246 CUA393246 CKE393246 CAI393246 BQM393246 BGQ393246 AWU393246 AMY393246 ADC393246 TG393246 JK393246 O393246 WVW327710 WMA327710 WCE327710 VSI327710 VIM327710 UYQ327710 UOU327710 UEY327710 TVC327710 TLG327710 TBK327710 SRO327710 SHS327710 RXW327710 ROA327710 REE327710 QUI327710 QKM327710 QAQ327710 PQU327710 PGY327710 OXC327710 ONG327710 ODK327710 NTO327710 NJS327710 MZW327710 MQA327710 MGE327710 LWI327710 LMM327710 LCQ327710 KSU327710 KIY327710 JZC327710 JPG327710 JFK327710 IVO327710 ILS327710 IBW327710 HSA327710 HIE327710 GYI327710 GOM327710 GEQ327710 FUU327710 FKY327710 FBC327710 ERG327710 EHK327710 DXO327710 DNS327710 DDW327710 CUA327710 CKE327710 CAI327710 BQM327710 BGQ327710 AWU327710 AMY327710 ADC327710 TG327710 JK327710 O327710 WVW262174 WMA262174 WCE262174 VSI262174 VIM262174 UYQ262174 UOU262174 UEY262174 TVC262174 TLG262174 TBK262174 SRO262174 SHS262174 RXW262174 ROA262174 REE262174 QUI262174 QKM262174 QAQ262174 PQU262174 PGY262174 OXC262174 ONG262174 ODK262174 NTO262174 NJS262174 MZW262174 MQA262174 MGE262174 LWI262174 LMM262174 LCQ262174 KSU262174 KIY262174 JZC262174 JPG262174 JFK262174 IVO262174 ILS262174 IBW262174 HSA262174 HIE262174 GYI262174 GOM262174 GEQ262174 FUU262174 FKY262174 FBC262174 ERG262174 EHK262174 DXO262174 DNS262174 DDW262174 CUA262174 CKE262174 CAI262174 BQM262174 BGQ262174 AWU262174 AMY262174 ADC262174 TG262174 JK262174 O262174 WVW196638 WMA196638 WCE196638 VSI196638 VIM196638 UYQ196638 UOU196638 UEY196638 TVC196638 TLG196638 TBK196638 SRO196638 SHS196638 RXW196638 ROA196638 REE196638 QUI196638 QKM196638 QAQ196638 PQU196638 PGY196638 OXC196638 ONG196638 ODK196638 NTO196638 NJS196638 MZW196638 MQA196638 MGE196638 LWI196638 LMM196638 LCQ196638 KSU196638 KIY196638 JZC196638 JPG196638 JFK196638 IVO196638 ILS196638 IBW196638 HSA196638 HIE196638 GYI196638 GOM196638 GEQ196638 FUU196638 FKY196638 FBC196638 ERG196638 EHK196638 DXO196638 DNS196638 DDW196638 CUA196638 CKE196638 CAI196638 BQM196638 BGQ196638 AWU196638 AMY196638 ADC196638 TG196638 JK196638 O196638 WVW131102 WMA131102 WCE131102 VSI131102 VIM131102 UYQ131102 UOU131102 UEY131102 TVC131102 TLG131102 TBK131102 SRO131102 SHS131102 RXW131102 ROA131102 REE131102 QUI131102 QKM131102 QAQ131102 PQU131102 PGY131102 OXC131102 ONG131102 ODK131102 NTO131102 NJS131102 MZW131102 MQA131102 MGE131102 LWI131102 LMM131102 LCQ131102 KSU131102 KIY131102 JZC131102 JPG131102 JFK131102 IVO131102 ILS131102 IBW131102 HSA131102 HIE131102 GYI131102 GOM131102 GEQ131102 FUU131102 FKY131102 FBC131102 ERG131102 EHK131102 DXO131102 DNS131102 DDW131102 CUA131102 CKE131102 CAI131102 BQM131102 BGQ131102 AWU131102 AMY131102 ADC131102 TG131102 JK131102 O131102 WVW65566 WMA65566 WCE65566 VSI65566 VIM65566 UYQ65566 UOU65566 UEY65566 TVC65566 TLG65566 TBK65566 SRO65566 SHS65566 RXW65566 ROA65566 REE65566 QUI65566 QKM65566 QAQ65566 PQU65566 PGY65566 OXC65566 ONG65566 ODK65566 NTO65566 NJS65566 MZW65566 MQA65566 MGE65566 LWI65566 LMM65566 LCQ65566 KSU65566 KIY65566 JZC65566 JPG65566 JFK65566 IVO65566 ILS65566 IBW65566 HSA65566 HIE65566 GYI65566 GOM65566 GEQ65566 FUU65566 FKY65566 FBC65566 ERG65566 EHK65566 DXO65566 DNS65566 DDW65566 CUA65566 CKE65566 CAI65566 BQM65566 BGQ65566 AWU65566 AMY65566 ADC65566 TG65566 JK65566 O65566 WVW6 WMA6 WCE6 VSI6 VIM6 UYQ6 UOU6 UEY6 TVC6 TLG6 TBK6 SRO6 SHS6 RXW6 ROA6 REE6 QUI6 QKM6 QAQ6 PQU6 PGY6 OXC6 ONG6 ODK6 NTO6 NJS6 MZW6 MQA6 MGE6 LWI6 LMM6 LCQ6 KSU6 KIY6 JZC6 JPG6 JFK6 IVO6 ILS6 IBW6 HSA6 HIE6 GYI6 GOM6 GEQ6 FUU6 FKY6 FBC6 ERG6 EHK6 DXO6 DNS6 DDW6 CUA6 CKE6 CAI6 BQM6 BGQ6 AWU6 AMY6 ADC6 TG6 JK6" xr:uid="{00000000-0002-0000-0500-000003000000}">
      <formula1>$D$200:$D$204</formula1>
    </dataValidation>
  </dataValidations>
  <printOptions horizontalCentered="1"/>
  <pageMargins left="0.15748031496062992" right="0.15748031496062992" top="0.51181102362204722" bottom="0.23622047244094491" header="0.15748031496062992" footer="0.19685039370078741"/>
  <pageSetup paperSize="9" scale="63" orientation="portrait" r:id="rId1"/>
  <headerFooter>
    <oddHeader>&amp;L&amp;G&amp;C&amp;"Arial Cyr,полужирный"&amp;12ТУРНИР ПО ВИДУ СПОРТА
"ТЕННИС" (0130002611Я)</oddHeader>
  </headerFooter>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2049" r:id="rId5" name="Label 1">
              <controlPr defaultSize="0" print="0" autoFill="0" autoLine="0" autoPict="0">
                <anchor moveWithCells="1" sizeWithCells="1">
                  <from>
                    <xdr:col>0</xdr:col>
                    <xdr:colOff>0</xdr:colOff>
                    <xdr:row>130</xdr:row>
                    <xdr:rowOff>69850</xdr:rowOff>
                  </from>
                  <to>
                    <xdr:col>14</xdr:col>
                    <xdr:colOff>660400</xdr:colOff>
                    <xdr:row>137</xdr:row>
                    <xdr:rowOff>95250</xdr:rowOff>
                  </to>
                </anchor>
              </controlPr>
            </control>
          </mc:Choice>
        </mc:AlternateContent>
        <mc:AlternateContent xmlns:mc="http://schemas.openxmlformats.org/markup-compatibility/2006">
          <mc:Choice Requires="x14">
            <control shapeId="2050" r:id="rId6" name="Label 2">
              <controlPr defaultSize="0" print="0" autoFill="0" autoLine="0" autoPict="0">
                <anchor moveWithCells="1" sizeWithCells="1">
                  <from>
                    <xdr:col>6</xdr:col>
                    <xdr:colOff>603250</xdr:colOff>
                    <xdr:row>0</xdr:row>
                    <xdr:rowOff>0</xdr:rowOff>
                  </from>
                  <to>
                    <xdr:col>7</xdr:col>
                    <xdr:colOff>304800</xdr:colOff>
                    <xdr:row>0</xdr:row>
                    <xdr:rowOff>171450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99CC"/>
    <pageSetUpPr fitToPage="1"/>
  </sheetPr>
  <dimension ref="A1:O317"/>
  <sheetViews>
    <sheetView showGridLines="0" zoomScale="115" zoomScaleNormal="115" workbookViewId="0">
      <pane ySplit="10" topLeftCell="A11" activePane="bottomLeft" state="frozen"/>
      <selection activeCell="N32" sqref="N32"/>
      <selection pane="bottomLeft" activeCell="N32" sqref="N32"/>
    </sheetView>
  </sheetViews>
  <sheetFormatPr defaultColWidth="9.1796875" defaultRowHeight="12.5" x14ac:dyDescent="0.25"/>
  <cols>
    <col min="1" max="1" width="7.7265625" style="127" customWidth="1"/>
    <col min="2" max="2" width="12.7265625" style="127" customWidth="1"/>
    <col min="3" max="3" width="24.7265625" style="127" customWidth="1"/>
    <col min="4" max="4" width="16.7265625" style="128" customWidth="1"/>
    <col min="5" max="5" width="12.7265625" style="128" customWidth="1"/>
    <col min="6" max="6" width="15.7265625" style="128" customWidth="1"/>
    <col min="7" max="7" width="18.7265625" style="128" customWidth="1"/>
    <col min="8" max="8" width="10.7265625" style="128" customWidth="1"/>
    <col min="9" max="16384" width="9.1796875" style="127"/>
  </cols>
  <sheetData>
    <row r="1" spans="1:15" ht="27.65" customHeight="1" x14ac:dyDescent="0.25"/>
    <row r="2" spans="1:15" ht="13" x14ac:dyDescent="0.25">
      <c r="A2" s="585" t="s">
        <v>475</v>
      </c>
      <c r="B2" s="585"/>
      <c r="C2" s="585"/>
      <c r="D2" s="585"/>
      <c r="E2" s="585"/>
      <c r="F2" s="585"/>
      <c r="G2" s="585"/>
      <c r="H2" s="585"/>
      <c r="I2" s="152"/>
      <c r="J2" s="152"/>
      <c r="K2" s="152"/>
      <c r="L2" s="152"/>
      <c r="M2" s="152"/>
      <c r="N2" s="152"/>
      <c r="O2" s="152"/>
    </row>
    <row r="3" spans="1:15" s="150" customFormat="1" ht="10" x14ac:dyDescent="0.2">
      <c r="A3" s="588" t="s">
        <v>0</v>
      </c>
      <c r="B3" s="588"/>
      <c r="C3" s="588"/>
      <c r="D3" s="588"/>
      <c r="E3" s="588"/>
      <c r="F3" s="588"/>
      <c r="G3" s="588"/>
      <c r="H3" s="588"/>
      <c r="I3" s="151"/>
      <c r="J3" s="151"/>
      <c r="K3" s="151"/>
      <c r="L3" s="151"/>
      <c r="M3" s="151"/>
      <c r="N3" s="151"/>
      <c r="O3" s="151"/>
    </row>
    <row r="4" spans="1:15" ht="18" customHeight="1" x14ac:dyDescent="0.25">
      <c r="A4" s="589" t="s">
        <v>277</v>
      </c>
      <c r="B4" s="589"/>
      <c r="C4" s="589"/>
      <c r="D4" s="589"/>
      <c r="E4" s="589"/>
      <c r="F4" s="589"/>
      <c r="G4" s="589"/>
      <c r="H4" s="589"/>
    </row>
    <row r="5" spans="1:15" s="12" customFormat="1" ht="4.5" customHeight="1" x14ac:dyDescent="0.25">
      <c r="C5" s="586"/>
      <c r="D5" s="586"/>
      <c r="E5" s="586"/>
      <c r="F5" s="586"/>
      <c r="G5" s="586"/>
    </row>
    <row r="6" spans="1:15" s="148" customFormat="1" ht="11.5" x14ac:dyDescent="0.25">
      <c r="A6" s="587" t="s">
        <v>1</v>
      </c>
      <c r="B6" s="587"/>
      <c r="C6" s="149" t="s">
        <v>2</v>
      </c>
      <c r="D6" s="149" t="s">
        <v>3</v>
      </c>
      <c r="E6" s="587" t="s">
        <v>4</v>
      </c>
      <c r="F6" s="587"/>
      <c r="G6" s="149" t="s">
        <v>5</v>
      </c>
      <c r="H6" s="149" t="s">
        <v>6</v>
      </c>
    </row>
    <row r="7" spans="1:15" s="145" customFormat="1" ht="20.149999999999999" customHeight="1" x14ac:dyDescent="0.25">
      <c r="A7" s="590" t="s">
        <v>7</v>
      </c>
      <c r="B7" s="590"/>
      <c r="C7" s="146" t="s">
        <v>276</v>
      </c>
      <c r="D7" s="147" t="s">
        <v>8</v>
      </c>
      <c r="E7" s="593" t="s">
        <v>152</v>
      </c>
      <c r="F7" s="594"/>
      <c r="G7" s="146" t="s">
        <v>10</v>
      </c>
      <c r="H7" s="146" t="s">
        <v>137</v>
      </c>
    </row>
    <row r="8" spans="1:15" ht="15" customHeight="1" thickBot="1" x14ac:dyDescent="0.3"/>
    <row r="9" spans="1:15" ht="33.75" customHeight="1" x14ac:dyDescent="0.25">
      <c r="A9" s="591" t="s">
        <v>275</v>
      </c>
      <c r="B9" s="578" t="s">
        <v>274</v>
      </c>
      <c r="C9" s="578"/>
      <c r="D9" s="579"/>
      <c r="E9" s="582" t="s">
        <v>273</v>
      </c>
      <c r="F9" s="582" t="s">
        <v>272</v>
      </c>
      <c r="G9" s="582" t="s">
        <v>271</v>
      </c>
      <c r="H9" s="144" t="s">
        <v>270</v>
      </c>
    </row>
    <row r="10" spans="1:15" s="128" customFormat="1" ht="10.5" customHeight="1" thickBot="1" x14ac:dyDescent="0.3">
      <c r="A10" s="592"/>
      <c r="B10" s="580"/>
      <c r="C10" s="580"/>
      <c r="D10" s="581"/>
      <c r="E10" s="583"/>
      <c r="F10" s="583"/>
      <c r="G10" s="583"/>
      <c r="H10" s="143">
        <v>45139</v>
      </c>
    </row>
    <row r="11" spans="1:15" s="35" customFormat="1" ht="15" customHeight="1" x14ac:dyDescent="0.35">
      <c r="A11" s="548">
        <v>1</v>
      </c>
      <c r="B11" s="567" t="s">
        <v>325</v>
      </c>
      <c r="C11" s="568"/>
      <c r="D11" s="569"/>
      <c r="E11" s="141">
        <v>2570</v>
      </c>
      <c r="F11" s="142">
        <v>39781</v>
      </c>
      <c r="G11" s="141" t="s">
        <v>29</v>
      </c>
      <c r="H11" s="570">
        <v>617</v>
      </c>
    </row>
    <row r="12" spans="1:15" s="35" customFormat="1" ht="15" customHeight="1" thickBot="1" x14ac:dyDescent="0.4">
      <c r="A12" s="549"/>
      <c r="B12" s="572" t="s">
        <v>324</v>
      </c>
      <c r="C12" s="573"/>
      <c r="D12" s="574"/>
      <c r="E12" s="139">
        <v>2557</v>
      </c>
      <c r="F12" s="140">
        <v>39707</v>
      </c>
      <c r="G12" s="139" t="s">
        <v>29</v>
      </c>
      <c r="H12" s="571"/>
    </row>
    <row r="13" spans="1:15" s="35" customFormat="1" ht="15" customHeight="1" x14ac:dyDescent="0.35">
      <c r="A13" s="548">
        <v>2</v>
      </c>
      <c r="B13" s="567" t="s">
        <v>323</v>
      </c>
      <c r="C13" s="568"/>
      <c r="D13" s="569"/>
      <c r="E13" s="141">
        <v>2578</v>
      </c>
      <c r="F13" s="142">
        <v>39752</v>
      </c>
      <c r="G13" s="141" t="s">
        <v>29</v>
      </c>
      <c r="H13" s="570">
        <v>416</v>
      </c>
    </row>
    <row r="14" spans="1:15" s="35" customFormat="1" ht="15" customHeight="1" thickBot="1" x14ac:dyDescent="0.4">
      <c r="A14" s="549"/>
      <c r="B14" s="572" t="s">
        <v>322</v>
      </c>
      <c r="C14" s="573"/>
      <c r="D14" s="574"/>
      <c r="E14" s="139">
        <v>2628</v>
      </c>
      <c r="F14" s="140">
        <v>39587</v>
      </c>
      <c r="G14" s="139" t="s">
        <v>29</v>
      </c>
      <c r="H14" s="571"/>
    </row>
    <row r="15" spans="1:15" s="35" customFormat="1" ht="15" customHeight="1" x14ac:dyDescent="0.35">
      <c r="A15" s="548">
        <v>3</v>
      </c>
      <c r="B15" s="567" t="s">
        <v>321</v>
      </c>
      <c r="C15" s="568"/>
      <c r="D15" s="569"/>
      <c r="E15" s="141">
        <v>2976</v>
      </c>
      <c r="F15" s="142">
        <v>39730</v>
      </c>
      <c r="G15" s="141" t="s">
        <v>82</v>
      </c>
      <c r="H15" s="570">
        <v>189</v>
      </c>
    </row>
    <row r="16" spans="1:15" s="35" customFormat="1" ht="15" customHeight="1" thickBot="1" x14ac:dyDescent="0.4">
      <c r="A16" s="549"/>
      <c r="B16" s="572" t="s">
        <v>320</v>
      </c>
      <c r="C16" s="573"/>
      <c r="D16" s="574"/>
      <c r="E16" s="139">
        <v>2753</v>
      </c>
      <c r="F16" s="140">
        <v>39638</v>
      </c>
      <c r="G16" s="139" t="s">
        <v>29</v>
      </c>
      <c r="H16" s="571"/>
    </row>
    <row r="17" spans="1:8" s="35" customFormat="1" ht="15" customHeight="1" x14ac:dyDescent="0.35">
      <c r="A17" s="548">
        <v>4</v>
      </c>
      <c r="B17" s="567" t="s">
        <v>319</v>
      </c>
      <c r="C17" s="568"/>
      <c r="D17" s="569"/>
      <c r="E17" s="141">
        <v>825</v>
      </c>
      <c r="F17" s="142">
        <v>29341</v>
      </c>
      <c r="G17" s="141" t="s">
        <v>29</v>
      </c>
      <c r="H17" s="570">
        <v>83</v>
      </c>
    </row>
    <row r="18" spans="1:8" s="35" customFormat="1" ht="15" customHeight="1" thickBot="1" x14ac:dyDescent="0.4">
      <c r="A18" s="549"/>
      <c r="B18" s="572" t="s">
        <v>318</v>
      </c>
      <c r="C18" s="573"/>
      <c r="D18" s="574"/>
      <c r="E18" s="139">
        <v>3019</v>
      </c>
      <c r="F18" s="140">
        <v>29499</v>
      </c>
      <c r="G18" s="139" t="s">
        <v>29</v>
      </c>
      <c r="H18" s="571"/>
    </row>
    <row r="19" spans="1:8" s="35" customFormat="1" ht="15" customHeight="1" x14ac:dyDescent="0.35">
      <c r="A19" s="548">
        <v>5</v>
      </c>
      <c r="B19" s="567" t="s">
        <v>317</v>
      </c>
      <c r="C19" s="568"/>
      <c r="D19" s="569"/>
      <c r="E19" s="141">
        <v>3045</v>
      </c>
      <c r="F19" s="142">
        <v>33398</v>
      </c>
      <c r="G19" s="141" t="s">
        <v>29</v>
      </c>
      <c r="H19" s="570">
        <v>43</v>
      </c>
    </row>
    <row r="20" spans="1:8" s="35" customFormat="1" ht="15" customHeight="1" thickBot="1" x14ac:dyDescent="0.4">
      <c r="A20" s="549"/>
      <c r="B20" s="584" t="s">
        <v>316</v>
      </c>
      <c r="C20" s="573"/>
      <c r="D20" s="574"/>
      <c r="E20" s="139">
        <v>848</v>
      </c>
      <c r="F20" s="140">
        <v>29181</v>
      </c>
      <c r="G20" s="139" t="s">
        <v>29</v>
      </c>
      <c r="H20" s="571"/>
    </row>
    <row r="21" spans="1:8" s="138" customFormat="1" ht="10.5" hidden="1" customHeight="1" x14ac:dyDescent="0.25">
      <c r="A21" s="548">
        <v>6</v>
      </c>
      <c r="B21" s="550"/>
      <c r="C21" s="551"/>
      <c r="D21" s="552"/>
      <c r="E21" s="131"/>
      <c r="F21" s="132"/>
      <c r="G21" s="131"/>
      <c r="H21" s="543"/>
    </row>
    <row r="22" spans="1:8" s="138" customFormat="1" ht="10.5" hidden="1" customHeight="1" thickBot="1" x14ac:dyDescent="0.3">
      <c r="A22" s="549"/>
      <c r="B22" s="545"/>
      <c r="C22" s="546"/>
      <c r="D22" s="547"/>
      <c r="E22" s="129"/>
      <c r="F22" s="130"/>
      <c r="G22" s="129"/>
      <c r="H22" s="544"/>
    </row>
    <row r="23" spans="1:8" s="138" customFormat="1" ht="10.5" hidden="1" customHeight="1" x14ac:dyDescent="0.25">
      <c r="A23" s="548">
        <v>7</v>
      </c>
      <c r="B23" s="550"/>
      <c r="C23" s="551"/>
      <c r="D23" s="552"/>
      <c r="E23" s="131"/>
      <c r="F23" s="132"/>
      <c r="G23" s="131"/>
      <c r="H23" s="543"/>
    </row>
    <row r="24" spans="1:8" s="138" customFormat="1" ht="10.5" hidden="1" customHeight="1" thickBot="1" x14ac:dyDescent="0.3">
      <c r="A24" s="549"/>
      <c r="B24" s="545"/>
      <c r="C24" s="546"/>
      <c r="D24" s="547"/>
      <c r="E24" s="129"/>
      <c r="F24" s="130"/>
      <c r="G24" s="129"/>
      <c r="H24" s="544"/>
    </row>
    <row r="25" spans="1:8" s="138" customFormat="1" ht="10.5" hidden="1" customHeight="1" x14ac:dyDescent="0.25">
      <c r="A25" s="548">
        <v>8</v>
      </c>
      <c r="B25" s="550"/>
      <c r="C25" s="551"/>
      <c r="D25" s="552"/>
      <c r="E25" s="131"/>
      <c r="F25" s="132"/>
      <c r="G25" s="131"/>
      <c r="H25" s="543"/>
    </row>
    <row r="26" spans="1:8" s="138" customFormat="1" ht="10.5" hidden="1" customHeight="1" thickBot="1" x14ac:dyDescent="0.3">
      <c r="A26" s="549"/>
      <c r="B26" s="545"/>
      <c r="C26" s="546"/>
      <c r="D26" s="547"/>
      <c r="E26" s="129"/>
      <c r="F26" s="130"/>
      <c r="G26" s="129"/>
      <c r="H26" s="544"/>
    </row>
    <row r="27" spans="1:8" s="138" customFormat="1" ht="10.5" hidden="1" customHeight="1" x14ac:dyDescent="0.25">
      <c r="A27" s="548">
        <v>9</v>
      </c>
      <c r="B27" s="550"/>
      <c r="C27" s="551"/>
      <c r="D27" s="552"/>
      <c r="E27" s="131"/>
      <c r="F27" s="132"/>
      <c r="G27" s="131"/>
      <c r="H27" s="543"/>
    </row>
    <row r="28" spans="1:8" s="138" customFormat="1" ht="10.5" hidden="1" customHeight="1" thickBot="1" x14ac:dyDescent="0.3">
      <c r="A28" s="549"/>
      <c r="B28" s="545"/>
      <c r="C28" s="546"/>
      <c r="D28" s="547"/>
      <c r="E28" s="129"/>
      <c r="F28" s="130"/>
      <c r="G28" s="129"/>
      <c r="H28" s="544"/>
    </row>
    <row r="29" spans="1:8" s="138" customFormat="1" ht="10.5" hidden="1" customHeight="1" x14ac:dyDescent="0.25">
      <c r="A29" s="548">
        <v>10</v>
      </c>
      <c r="B29" s="550"/>
      <c r="C29" s="551"/>
      <c r="D29" s="552"/>
      <c r="E29" s="131"/>
      <c r="F29" s="132"/>
      <c r="G29" s="131"/>
      <c r="H29" s="543"/>
    </row>
    <row r="30" spans="1:8" s="138" customFormat="1" ht="10.5" hidden="1" customHeight="1" thickBot="1" x14ac:dyDescent="0.3">
      <c r="A30" s="549"/>
      <c r="B30" s="545"/>
      <c r="C30" s="546"/>
      <c r="D30" s="547"/>
      <c r="E30" s="129"/>
      <c r="F30" s="130"/>
      <c r="G30" s="129"/>
      <c r="H30" s="544"/>
    </row>
    <row r="31" spans="1:8" s="138" customFormat="1" ht="10.5" hidden="1" customHeight="1" x14ac:dyDescent="0.25">
      <c r="A31" s="548">
        <v>11</v>
      </c>
      <c r="B31" s="550"/>
      <c r="C31" s="551"/>
      <c r="D31" s="552"/>
      <c r="E31" s="131"/>
      <c r="F31" s="132"/>
      <c r="G31" s="131"/>
      <c r="H31" s="543"/>
    </row>
    <row r="32" spans="1:8" s="138" customFormat="1" ht="10.5" hidden="1" customHeight="1" thickBot="1" x14ac:dyDescent="0.3">
      <c r="A32" s="549"/>
      <c r="B32" s="545"/>
      <c r="C32" s="546"/>
      <c r="D32" s="547"/>
      <c r="E32" s="129"/>
      <c r="F32" s="130"/>
      <c r="G32" s="129"/>
      <c r="H32" s="544"/>
    </row>
    <row r="33" spans="1:8" s="138" customFormat="1" ht="10.5" hidden="1" customHeight="1" x14ac:dyDescent="0.25">
      <c r="A33" s="548">
        <v>12</v>
      </c>
      <c r="B33" s="550"/>
      <c r="C33" s="551"/>
      <c r="D33" s="552"/>
      <c r="E33" s="131"/>
      <c r="F33" s="132"/>
      <c r="G33" s="131"/>
      <c r="H33" s="543"/>
    </row>
    <row r="34" spans="1:8" s="138" customFormat="1" ht="10.5" hidden="1" customHeight="1" thickBot="1" x14ac:dyDescent="0.3">
      <c r="A34" s="549"/>
      <c r="B34" s="545"/>
      <c r="C34" s="546"/>
      <c r="D34" s="547"/>
      <c r="E34" s="129"/>
      <c r="F34" s="130"/>
      <c r="G34" s="129"/>
      <c r="H34" s="544"/>
    </row>
    <row r="35" spans="1:8" s="138" customFormat="1" ht="10.5" hidden="1" customHeight="1" x14ac:dyDescent="0.25">
      <c r="A35" s="548">
        <v>13</v>
      </c>
      <c r="B35" s="550"/>
      <c r="C35" s="551"/>
      <c r="D35" s="552"/>
      <c r="E35" s="131"/>
      <c r="F35" s="132"/>
      <c r="G35" s="131"/>
      <c r="H35" s="543"/>
    </row>
    <row r="36" spans="1:8" s="138" customFormat="1" ht="10.5" hidden="1" customHeight="1" thickBot="1" x14ac:dyDescent="0.3">
      <c r="A36" s="549"/>
      <c r="B36" s="545"/>
      <c r="C36" s="546"/>
      <c r="D36" s="547"/>
      <c r="E36" s="129"/>
      <c r="F36" s="130"/>
      <c r="G36" s="129"/>
      <c r="H36" s="544"/>
    </row>
    <row r="37" spans="1:8" s="138" customFormat="1" ht="10.5" hidden="1" customHeight="1" x14ac:dyDescent="0.25">
      <c r="A37" s="548">
        <v>14</v>
      </c>
      <c r="B37" s="550"/>
      <c r="C37" s="551"/>
      <c r="D37" s="552"/>
      <c r="E37" s="131"/>
      <c r="F37" s="132"/>
      <c r="G37" s="131"/>
      <c r="H37" s="543"/>
    </row>
    <row r="38" spans="1:8" s="138" customFormat="1" ht="10.5" hidden="1" customHeight="1" thickBot="1" x14ac:dyDescent="0.3">
      <c r="A38" s="549"/>
      <c r="B38" s="545"/>
      <c r="C38" s="546"/>
      <c r="D38" s="547"/>
      <c r="E38" s="129"/>
      <c r="F38" s="130"/>
      <c r="G38" s="129"/>
      <c r="H38" s="544"/>
    </row>
    <row r="39" spans="1:8" s="138" customFormat="1" ht="10.5" hidden="1" customHeight="1" x14ac:dyDescent="0.25">
      <c r="A39" s="548">
        <v>15</v>
      </c>
      <c r="B39" s="550"/>
      <c r="C39" s="551"/>
      <c r="D39" s="552"/>
      <c r="E39" s="131"/>
      <c r="F39" s="132"/>
      <c r="G39" s="131"/>
      <c r="H39" s="543"/>
    </row>
    <row r="40" spans="1:8" s="138" customFormat="1" ht="10.5" hidden="1" customHeight="1" thickBot="1" x14ac:dyDescent="0.3">
      <c r="A40" s="549"/>
      <c r="B40" s="545"/>
      <c r="C40" s="546"/>
      <c r="D40" s="547"/>
      <c r="E40" s="129"/>
      <c r="F40" s="130"/>
      <c r="G40" s="129"/>
      <c r="H40" s="544"/>
    </row>
    <row r="41" spans="1:8" s="138" customFormat="1" ht="10.5" hidden="1" customHeight="1" x14ac:dyDescent="0.25">
      <c r="A41" s="548">
        <v>16</v>
      </c>
      <c r="B41" s="550"/>
      <c r="C41" s="551"/>
      <c r="D41" s="552"/>
      <c r="E41" s="131"/>
      <c r="F41" s="132"/>
      <c r="G41" s="131"/>
      <c r="H41" s="543"/>
    </row>
    <row r="42" spans="1:8" s="138" customFormat="1" ht="10.5" hidden="1" customHeight="1" thickBot="1" x14ac:dyDescent="0.3">
      <c r="A42" s="549"/>
      <c r="B42" s="545"/>
      <c r="C42" s="546"/>
      <c r="D42" s="547"/>
      <c r="E42" s="129"/>
      <c r="F42" s="130"/>
      <c r="G42" s="129"/>
      <c r="H42" s="544"/>
    </row>
    <row r="43" spans="1:8" s="138" customFormat="1" ht="10.5" hidden="1" customHeight="1" x14ac:dyDescent="0.25">
      <c r="A43" s="548">
        <v>17</v>
      </c>
      <c r="B43" s="550"/>
      <c r="C43" s="551"/>
      <c r="D43" s="552"/>
      <c r="E43" s="131"/>
      <c r="F43" s="132"/>
      <c r="G43" s="131"/>
      <c r="H43" s="543"/>
    </row>
    <row r="44" spans="1:8" s="138" customFormat="1" ht="10.5" hidden="1" customHeight="1" thickBot="1" x14ac:dyDescent="0.3">
      <c r="A44" s="549"/>
      <c r="B44" s="545"/>
      <c r="C44" s="546"/>
      <c r="D44" s="547"/>
      <c r="E44" s="129"/>
      <c r="F44" s="130"/>
      <c r="G44" s="129"/>
      <c r="H44" s="544"/>
    </row>
    <row r="45" spans="1:8" s="138" customFormat="1" ht="10.5" hidden="1" customHeight="1" x14ac:dyDescent="0.25">
      <c r="A45" s="548">
        <v>18</v>
      </c>
      <c r="B45" s="550"/>
      <c r="C45" s="551"/>
      <c r="D45" s="552"/>
      <c r="E45" s="131"/>
      <c r="F45" s="132"/>
      <c r="G45" s="131"/>
      <c r="H45" s="543"/>
    </row>
    <row r="46" spans="1:8" s="138" customFormat="1" ht="10.5" hidden="1" customHeight="1" thickBot="1" x14ac:dyDescent="0.3">
      <c r="A46" s="549"/>
      <c r="B46" s="545"/>
      <c r="C46" s="546"/>
      <c r="D46" s="547"/>
      <c r="E46" s="129"/>
      <c r="F46" s="130"/>
      <c r="G46" s="129"/>
      <c r="H46" s="544"/>
    </row>
    <row r="47" spans="1:8" s="138" customFormat="1" ht="10.5" hidden="1" customHeight="1" x14ac:dyDescent="0.25">
      <c r="A47" s="548">
        <v>19</v>
      </c>
      <c r="B47" s="550"/>
      <c r="C47" s="551"/>
      <c r="D47" s="552"/>
      <c r="E47" s="131"/>
      <c r="F47" s="132"/>
      <c r="G47" s="131"/>
      <c r="H47" s="543"/>
    </row>
    <row r="48" spans="1:8" s="138" customFormat="1" ht="10.5" hidden="1" customHeight="1" thickBot="1" x14ac:dyDescent="0.3">
      <c r="A48" s="549"/>
      <c r="B48" s="545"/>
      <c r="C48" s="546"/>
      <c r="D48" s="547"/>
      <c r="E48" s="129"/>
      <c r="F48" s="130"/>
      <c r="G48" s="129"/>
      <c r="H48" s="544"/>
    </row>
    <row r="49" spans="1:8" s="138" customFormat="1" ht="10.5" hidden="1" customHeight="1" x14ac:dyDescent="0.25">
      <c r="A49" s="548">
        <v>20</v>
      </c>
      <c r="B49" s="550"/>
      <c r="C49" s="551"/>
      <c r="D49" s="552"/>
      <c r="E49" s="131"/>
      <c r="F49" s="132"/>
      <c r="G49" s="131"/>
      <c r="H49" s="543"/>
    </row>
    <row r="50" spans="1:8" s="138" customFormat="1" ht="10.5" hidden="1" customHeight="1" thickBot="1" x14ac:dyDescent="0.3">
      <c r="A50" s="549"/>
      <c r="B50" s="545"/>
      <c r="C50" s="546"/>
      <c r="D50" s="547"/>
      <c r="E50" s="129"/>
      <c r="F50" s="130"/>
      <c r="G50" s="129"/>
      <c r="H50" s="544"/>
    </row>
    <row r="51" spans="1:8" s="138" customFormat="1" ht="10.5" hidden="1" customHeight="1" x14ac:dyDescent="0.25">
      <c r="A51" s="548">
        <v>21</v>
      </c>
      <c r="B51" s="550"/>
      <c r="C51" s="551"/>
      <c r="D51" s="552"/>
      <c r="E51" s="131"/>
      <c r="F51" s="132"/>
      <c r="G51" s="131"/>
      <c r="H51" s="543"/>
    </row>
    <row r="52" spans="1:8" s="138" customFormat="1" ht="10.5" hidden="1" customHeight="1" thickBot="1" x14ac:dyDescent="0.3">
      <c r="A52" s="549"/>
      <c r="B52" s="545"/>
      <c r="C52" s="546"/>
      <c r="D52" s="547"/>
      <c r="E52" s="129"/>
      <c r="F52" s="130"/>
      <c r="G52" s="129"/>
      <c r="H52" s="544"/>
    </row>
    <row r="53" spans="1:8" s="138" customFormat="1" ht="10.5" hidden="1" customHeight="1" x14ac:dyDescent="0.25">
      <c r="A53" s="548">
        <v>22</v>
      </c>
      <c r="B53" s="550"/>
      <c r="C53" s="551"/>
      <c r="D53" s="552"/>
      <c r="E53" s="131"/>
      <c r="F53" s="132"/>
      <c r="G53" s="131"/>
      <c r="H53" s="543"/>
    </row>
    <row r="54" spans="1:8" s="138" customFormat="1" ht="10.5" hidden="1" customHeight="1" thickBot="1" x14ac:dyDescent="0.3">
      <c r="A54" s="549"/>
      <c r="B54" s="545"/>
      <c r="C54" s="546"/>
      <c r="D54" s="547"/>
      <c r="E54" s="129"/>
      <c r="F54" s="130"/>
      <c r="G54" s="129"/>
      <c r="H54" s="544"/>
    </row>
    <row r="55" spans="1:8" s="138" customFormat="1" ht="10.5" hidden="1" customHeight="1" x14ac:dyDescent="0.25">
      <c r="A55" s="548">
        <v>23</v>
      </c>
      <c r="B55" s="550"/>
      <c r="C55" s="551"/>
      <c r="D55" s="552"/>
      <c r="E55" s="131"/>
      <c r="F55" s="132"/>
      <c r="G55" s="131"/>
      <c r="H55" s="543"/>
    </row>
    <row r="56" spans="1:8" s="138" customFormat="1" ht="10.5" hidden="1" customHeight="1" thickBot="1" x14ac:dyDescent="0.3">
      <c r="A56" s="549"/>
      <c r="B56" s="545"/>
      <c r="C56" s="546"/>
      <c r="D56" s="547"/>
      <c r="E56" s="129"/>
      <c r="F56" s="130"/>
      <c r="G56" s="129"/>
      <c r="H56" s="544"/>
    </row>
    <row r="57" spans="1:8" s="138" customFormat="1" ht="10.5" hidden="1" customHeight="1" x14ac:dyDescent="0.25">
      <c r="A57" s="548">
        <v>24</v>
      </c>
      <c r="B57" s="550"/>
      <c r="C57" s="551"/>
      <c r="D57" s="552"/>
      <c r="E57" s="131"/>
      <c r="F57" s="132"/>
      <c r="G57" s="131"/>
      <c r="H57" s="543"/>
    </row>
    <row r="58" spans="1:8" s="138" customFormat="1" ht="10.5" hidden="1" customHeight="1" thickBot="1" x14ac:dyDescent="0.3">
      <c r="A58" s="549"/>
      <c r="B58" s="545"/>
      <c r="C58" s="546"/>
      <c r="D58" s="547"/>
      <c r="E58" s="129"/>
      <c r="F58" s="130"/>
      <c r="G58" s="129"/>
      <c r="H58" s="544"/>
    </row>
    <row r="59" spans="1:8" s="138" customFormat="1" ht="10.5" hidden="1" customHeight="1" x14ac:dyDescent="0.25">
      <c r="A59" s="548">
        <v>25</v>
      </c>
      <c r="B59" s="559"/>
      <c r="C59" s="559"/>
      <c r="D59" s="560"/>
      <c r="E59" s="131"/>
      <c r="F59" s="131"/>
      <c r="G59" s="131"/>
      <c r="H59" s="543"/>
    </row>
    <row r="60" spans="1:8" s="138" customFormat="1" ht="10.5" hidden="1" customHeight="1" thickBot="1" x14ac:dyDescent="0.3">
      <c r="A60" s="549"/>
      <c r="B60" s="556"/>
      <c r="C60" s="556"/>
      <c r="D60" s="557"/>
      <c r="E60" s="129"/>
      <c r="F60" s="129"/>
      <c r="G60" s="129"/>
      <c r="H60" s="544"/>
    </row>
    <row r="61" spans="1:8" s="138" customFormat="1" ht="10.5" hidden="1" customHeight="1" x14ac:dyDescent="0.25">
      <c r="A61" s="548">
        <v>26</v>
      </c>
      <c r="B61" s="559"/>
      <c r="C61" s="559"/>
      <c r="D61" s="560"/>
      <c r="E61" s="131"/>
      <c r="F61" s="131"/>
      <c r="G61" s="131"/>
      <c r="H61" s="543"/>
    </row>
    <row r="62" spans="1:8" s="138" customFormat="1" ht="10.5" hidden="1" customHeight="1" thickBot="1" x14ac:dyDescent="0.3">
      <c r="A62" s="549"/>
      <c r="B62" s="556"/>
      <c r="C62" s="556"/>
      <c r="D62" s="557"/>
      <c r="E62" s="129"/>
      <c r="F62" s="129"/>
      <c r="G62" s="129"/>
      <c r="H62" s="544"/>
    </row>
    <row r="63" spans="1:8" s="138" customFormat="1" ht="10.5" hidden="1" customHeight="1" x14ac:dyDescent="0.25">
      <c r="A63" s="548">
        <v>27</v>
      </c>
      <c r="B63" s="559"/>
      <c r="C63" s="559"/>
      <c r="D63" s="560"/>
      <c r="E63" s="131"/>
      <c r="F63" s="131"/>
      <c r="G63" s="131"/>
      <c r="H63" s="543"/>
    </row>
    <row r="64" spans="1:8" s="138" customFormat="1" ht="10.5" hidden="1" customHeight="1" thickBot="1" x14ac:dyDescent="0.3">
      <c r="A64" s="549"/>
      <c r="B64" s="556"/>
      <c r="C64" s="556"/>
      <c r="D64" s="557"/>
      <c r="E64" s="129"/>
      <c r="F64" s="129"/>
      <c r="G64" s="129"/>
      <c r="H64" s="544"/>
    </row>
    <row r="65" spans="1:8" s="138" customFormat="1" ht="10.5" hidden="1" customHeight="1" x14ac:dyDescent="0.25">
      <c r="A65" s="548">
        <v>28</v>
      </c>
      <c r="B65" s="559"/>
      <c r="C65" s="559"/>
      <c r="D65" s="560"/>
      <c r="E65" s="131"/>
      <c r="F65" s="131"/>
      <c r="G65" s="131"/>
      <c r="H65" s="543"/>
    </row>
    <row r="66" spans="1:8" s="138" customFormat="1" ht="10.5" hidden="1" customHeight="1" thickBot="1" x14ac:dyDescent="0.3">
      <c r="A66" s="549"/>
      <c r="B66" s="556"/>
      <c r="C66" s="556"/>
      <c r="D66" s="557"/>
      <c r="E66" s="129"/>
      <c r="F66" s="129"/>
      <c r="G66" s="129"/>
      <c r="H66" s="544"/>
    </row>
    <row r="67" spans="1:8" s="138" customFormat="1" ht="10.5" hidden="1" customHeight="1" x14ac:dyDescent="0.25">
      <c r="A67" s="548">
        <v>29</v>
      </c>
      <c r="B67" s="559"/>
      <c r="C67" s="559"/>
      <c r="D67" s="560"/>
      <c r="E67" s="131"/>
      <c r="F67" s="131"/>
      <c r="G67" s="131"/>
      <c r="H67" s="543"/>
    </row>
    <row r="68" spans="1:8" s="138" customFormat="1" ht="10.5" hidden="1" customHeight="1" thickBot="1" x14ac:dyDescent="0.3">
      <c r="A68" s="549"/>
      <c r="B68" s="556"/>
      <c r="C68" s="556"/>
      <c r="D68" s="557"/>
      <c r="E68" s="129"/>
      <c r="F68" s="129"/>
      <c r="G68" s="129"/>
      <c r="H68" s="544"/>
    </row>
    <row r="69" spans="1:8" s="138" customFormat="1" ht="10.5" hidden="1" customHeight="1" x14ac:dyDescent="0.25">
      <c r="A69" s="548">
        <v>30</v>
      </c>
      <c r="B69" s="559"/>
      <c r="C69" s="559"/>
      <c r="D69" s="560"/>
      <c r="E69" s="131"/>
      <c r="F69" s="131"/>
      <c r="G69" s="131"/>
      <c r="H69" s="543"/>
    </row>
    <row r="70" spans="1:8" s="138" customFormat="1" ht="10.5" hidden="1" customHeight="1" thickBot="1" x14ac:dyDescent="0.3">
      <c r="A70" s="549"/>
      <c r="B70" s="556"/>
      <c r="C70" s="556"/>
      <c r="D70" s="557"/>
      <c r="E70" s="129"/>
      <c r="F70" s="129"/>
      <c r="G70" s="129"/>
      <c r="H70" s="544"/>
    </row>
    <row r="71" spans="1:8" s="138" customFormat="1" ht="10.5" hidden="1" customHeight="1" x14ac:dyDescent="0.25">
      <c r="A71" s="548">
        <v>31</v>
      </c>
      <c r="B71" s="559"/>
      <c r="C71" s="559"/>
      <c r="D71" s="560"/>
      <c r="E71" s="131"/>
      <c r="F71" s="131"/>
      <c r="G71" s="131"/>
      <c r="H71" s="543"/>
    </row>
    <row r="72" spans="1:8" s="138" customFormat="1" ht="10.5" hidden="1" customHeight="1" thickBot="1" x14ac:dyDescent="0.3">
      <c r="A72" s="549"/>
      <c r="B72" s="556"/>
      <c r="C72" s="556"/>
      <c r="D72" s="557"/>
      <c r="E72" s="129"/>
      <c r="F72" s="129"/>
      <c r="G72" s="129"/>
      <c r="H72" s="544"/>
    </row>
    <row r="73" spans="1:8" s="138" customFormat="1" ht="10.5" hidden="1" customHeight="1" x14ac:dyDescent="0.25">
      <c r="A73" s="548">
        <v>32</v>
      </c>
      <c r="B73" s="559"/>
      <c r="C73" s="559"/>
      <c r="D73" s="560"/>
      <c r="E73" s="131"/>
      <c r="F73" s="131"/>
      <c r="G73" s="131"/>
      <c r="H73" s="543"/>
    </row>
    <row r="74" spans="1:8" s="138" customFormat="1" ht="10.5" hidden="1" customHeight="1" thickBot="1" x14ac:dyDescent="0.3">
      <c r="A74" s="549"/>
      <c r="B74" s="556"/>
      <c r="C74" s="556"/>
      <c r="D74" s="557"/>
      <c r="E74" s="129"/>
      <c r="F74" s="129"/>
      <c r="G74" s="129"/>
      <c r="H74" s="544"/>
    </row>
    <row r="75" spans="1:8" s="138" customFormat="1" ht="10.5" hidden="1" customHeight="1" x14ac:dyDescent="0.25">
      <c r="A75" s="548">
        <v>33</v>
      </c>
      <c r="B75" s="559"/>
      <c r="C75" s="559"/>
      <c r="D75" s="560"/>
      <c r="E75" s="131"/>
      <c r="F75" s="131"/>
      <c r="G75" s="131"/>
      <c r="H75" s="543"/>
    </row>
    <row r="76" spans="1:8" s="138" customFormat="1" ht="10.5" hidden="1" customHeight="1" thickBot="1" x14ac:dyDescent="0.3">
      <c r="A76" s="549"/>
      <c r="B76" s="556"/>
      <c r="C76" s="556"/>
      <c r="D76" s="557"/>
      <c r="E76" s="129"/>
      <c r="F76" s="129"/>
      <c r="G76" s="129"/>
      <c r="H76" s="544"/>
    </row>
    <row r="77" spans="1:8" s="138" customFormat="1" ht="10.5" hidden="1" customHeight="1" x14ac:dyDescent="0.25">
      <c r="A77" s="548">
        <v>34</v>
      </c>
      <c r="B77" s="559"/>
      <c r="C77" s="559"/>
      <c r="D77" s="560"/>
      <c r="E77" s="131"/>
      <c r="F77" s="131"/>
      <c r="G77" s="131"/>
      <c r="H77" s="543"/>
    </row>
    <row r="78" spans="1:8" s="138" customFormat="1" ht="10.5" hidden="1" customHeight="1" thickBot="1" x14ac:dyDescent="0.3">
      <c r="A78" s="549"/>
      <c r="B78" s="556"/>
      <c r="C78" s="556"/>
      <c r="D78" s="557"/>
      <c r="E78" s="129"/>
      <c r="F78" s="129"/>
      <c r="G78" s="129"/>
      <c r="H78" s="544"/>
    </row>
    <row r="79" spans="1:8" s="138" customFormat="1" ht="10.5" hidden="1" customHeight="1" x14ac:dyDescent="0.25">
      <c r="A79" s="548">
        <v>35</v>
      </c>
      <c r="B79" s="559"/>
      <c r="C79" s="559"/>
      <c r="D79" s="560"/>
      <c r="E79" s="131"/>
      <c r="F79" s="131"/>
      <c r="G79" s="131"/>
      <c r="H79" s="543"/>
    </row>
    <row r="80" spans="1:8" s="138" customFormat="1" ht="10.5" hidden="1" customHeight="1" thickBot="1" x14ac:dyDescent="0.3">
      <c r="A80" s="549"/>
      <c r="B80" s="556"/>
      <c r="C80" s="556"/>
      <c r="D80" s="557"/>
      <c r="E80" s="129"/>
      <c r="F80" s="129"/>
      <c r="G80" s="129"/>
      <c r="H80" s="544"/>
    </row>
    <row r="81" spans="1:11" s="138" customFormat="1" ht="10.5" hidden="1" customHeight="1" x14ac:dyDescent="0.25">
      <c r="A81" s="548">
        <v>36</v>
      </c>
      <c r="B81" s="559"/>
      <c r="C81" s="559"/>
      <c r="D81" s="560"/>
      <c r="E81" s="131"/>
      <c r="F81" s="131"/>
      <c r="G81" s="131"/>
      <c r="H81" s="543"/>
    </row>
    <row r="82" spans="1:11" s="138" customFormat="1" ht="10.5" hidden="1" customHeight="1" thickBot="1" x14ac:dyDescent="0.3">
      <c r="A82" s="549"/>
      <c r="B82" s="556"/>
      <c r="C82" s="556"/>
      <c r="D82" s="557"/>
      <c r="E82" s="129"/>
      <c r="F82" s="129"/>
      <c r="G82" s="129"/>
      <c r="H82" s="544"/>
    </row>
    <row r="83" spans="1:11" s="138" customFormat="1" ht="10.5" hidden="1" customHeight="1" x14ac:dyDescent="0.25">
      <c r="A83" s="548">
        <v>37</v>
      </c>
      <c r="B83" s="559"/>
      <c r="C83" s="559"/>
      <c r="D83" s="560"/>
      <c r="E83" s="131"/>
      <c r="F83" s="131"/>
      <c r="G83" s="131"/>
      <c r="H83" s="543"/>
    </row>
    <row r="84" spans="1:11" s="138" customFormat="1" ht="10.5" hidden="1" customHeight="1" thickBot="1" x14ac:dyDescent="0.3">
      <c r="A84" s="549"/>
      <c r="B84" s="556"/>
      <c r="C84" s="556"/>
      <c r="D84" s="557"/>
      <c r="E84" s="129"/>
      <c r="F84" s="129"/>
      <c r="G84" s="129"/>
      <c r="H84" s="544"/>
    </row>
    <row r="85" spans="1:11" s="138" customFormat="1" ht="10.5" hidden="1" customHeight="1" x14ac:dyDescent="0.25">
      <c r="A85" s="548">
        <v>38</v>
      </c>
      <c r="B85" s="559"/>
      <c r="C85" s="559"/>
      <c r="D85" s="560"/>
      <c r="E85" s="131"/>
      <c r="F85" s="131"/>
      <c r="G85" s="131"/>
      <c r="H85" s="543"/>
    </row>
    <row r="86" spans="1:11" s="138" customFormat="1" ht="10.5" hidden="1" customHeight="1" thickBot="1" x14ac:dyDescent="0.3">
      <c r="A86" s="549"/>
      <c r="B86" s="556"/>
      <c r="C86" s="556"/>
      <c r="D86" s="557"/>
      <c r="E86" s="129"/>
      <c r="F86" s="129"/>
      <c r="G86" s="129"/>
      <c r="H86" s="544"/>
    </row>
    <row r="87" spans="1:11" s="138" customFormat="1" ht="10.5" hidden="1" customHeight="1" x14ac:dyDescent="0.25">
      <c r="A87" s="548">
        <v>39</v>
      </c>
      <c r="B87" s="559"/>
      <c r="C87" s="559"/>
      <c r="D87" s="560"/>
      <c r="E87" s="131"/>
      <c r="F87" s="131"/>
      <c r="G87" s="131"/>
      <c r="H87" s="543"/>
    </row>
    <row r="88" spans="1:11" s="138" customFormat="1" ht="10.5" hidden="1" customHeight="1" thickBot="1" x14ac:dyDescent="0.3">
      <c r="A88" s="549"/>
      <c r="B88" s="556"/>
      <c r="C88" s="556"/>
      <c r="D88" s="557"/>
      <c r="E88" s="129"/>
      <c r="F88" s="129"/>
      <c r="G88" s="129"/>
      <c r="H88" s="544"/>
    </row>
    <row r="89" spans="1:11" s="138" customFormat="1" ht="10.5" hidden="1" customHeight="1" x14ac:dyDescent="0.25">
      <c r="A89" s="548">
        <v>40</v>
      </c>
      <c r="B89" s="559"/>
      <c r="C89" s="559"/>
      <c r="D89" s="560"/>
      <c r="E89" s="131"/>
      <c r="F89" s="131"/>
      <c r="G89" s="131"/>
      <c r="H89" s="543"/>
    </row>
    <row r="90" spans="1:11" s="138" customFormat="1" ht="10.5" hidden="1" customHeight="1" thickBot="1" x14ac:dyDescent="0.3">
      <c r="A90" s="549"/>
      <c r="B90" s="556"/>
      <c r="C90" s="556"/>
      <c r="D90" s="557"/>
      <c r="E90" s="129"/>
      <c r="F90" s="129"/>
      <c r="G90" s="129"/>
      <c r="H90" s="544"/>
    </row>
    <row r="91" spans="1:11" x14ac:dyDescent="0.25">
      <c r="A91" s="137"/>
      <c r="B91" s="136"/>
    </row>
    <row r="92" spans="1:11" s="119" customFormat="1" ht="10.15" customHeight="1" x14ac:dyDescent="0.25">
      <c r="B92" s="107"/>
      <c r="C92" s="107"/>
      <c r="D92" s="107"/>
      <c r="E92" s="566" t="s">
        <v>132</v>
      </c>
      <c r="F92" s="566"/>
      <c r="G92" s="566"/>
      <c r="H92" s="566"/>
      <c r="I92" s="107"/>
      <c r="J92" s="107"/>
      <c r="K92" s="107"/>
    </row>
    <row r="93" spans="1:11" s="119" customFormat="1" ht="10.15" customHeight="1" x14ac:dyDescent="0.25">
      <c r="A93" s="107"/>
      <c r="B93" s="107"/>
      <c r="C93" s="107"/>
      <c r="D93" s="107"/>
      <c r="E93" s="561"/>
      <c r="F93" s="561"/>
      <c r="G93" s="563" t="s">
        <v>253</v>
      </c>
      <c r="H93" s="563"/>
      <c r="I93" s="135"/>
      <c r="J93" s="135"/>
      <c r="K93" s="135"/>
    </row>
    <row r="94" spans="1:11" s="119" customFormat="1" ht="10.15" customHeight="1" x14ac:dyDescent="0.25">
      <c r="A94" s="107"/>
      <c r="B94" s="107"/>
      <c r="C94" s="107"/>
      <c r="D94" s="107"/>
      <c r="E94" s="562"/>
      <c r="F94" s="562"/>
      <c r="G94" s="564"/>
      <c r="H94" s="564"/>
      <c r="I94" s="135"/>
      <c r="J94" s="135"/>
      <c r="K94" s="135"/>
    </row>
    <row r="95" spans="1:11" s="119" customFormat="1" ht="10.15" customHeight="1" x14ac:dyDescent="0.25">
      <c r="B95" s="112"/>
      <c r="C95" s="112"/>
      <c r="D95" s="112"/>
      <c r="E95" s="558" t="s">
        <v>134</v>
      </c>
      <c r="F95" s="558"/>
      <c r="G95" s="352" t="s">
        <v>135</v>
      </c>
      <c r="H95" s="354"/>
      <c r="I95" s="112"/>
      <c r="J95" s="112"/>
      <c r="K95" s="112"/>
    </row>
    <row r="96" spans="1:11" ht="12.75" customHeight="1" x14ac:dyDescent="0.25">
      <c r="A96" s="53"/>
      <c r="B96" s="53"/>
      <c r="C96" s="53"/>
      <c r="D96" s="9"/>
      <c r="E96" s="9"/>
      <c r="F96" s="9"/>
      <c r="G96" s="9"/>
      <c r="H96" s="9"/>
    </row>
    <row r="97" spans="1:15" x14ac:dyDescent="0.25">
      <c r="A97" s="565"/>
      <c r="B97" s="565"/>
      <c r="C97" s="565"/>
      <c r="D97" s="565"/>
      <c r="E97" s="565"/>
      <c r="F97" s="565"/>
      <c r="G97" s="565"/>
      <c r="H97" s="565"/>
    </row>
    <row r="98" spans="1:15" x14ac:dyDescent="0.25">
      <c r="A98" s="565"/>
      <c r="B98" s="565"/>
      <c r="C98" s="565"/>
      <c r="D98" s="565"/>
      <c r="E98" s="565"/>
      <c r="F98" s="565"/>
      <c r="G98" s="565"/>
      <c r="H98" s="565"/>
    </row>
    <row r="100" spans="1:15" s="128" customFormat="1" x14ac:dyDescent="0.25">
      <c r="A100" s="133"/>
      <c r="B100" s="133"/>
      <c r="C100" s="127"/>
      <c r="I100" s="127"/>
      <c r="J100" s="127"/>
      <c r="K100" s="127"/>
      <c r="L100" s="127"/>
      <c r="M100" s="127"/>
      <c r="N100" s="127"/>
      <c r="O100" s="127"/>
    </row>
    <row r="101" spans="1:15" s="128" customFormat="1" x14ac:dyDescent="0.25">
      <c r="A101" s="133"/>
      <c r="B101" s="133"/>
      <c r="C101" s="127"/>
      <c r="I101" s="127"/>
      <c r="J101" s="127"/>
      <c r="K101" s="127"/>
      <c r="L101" s="127"/>
      <c r="M101" s="127"/>
      <c r="N101" s="127"/>
      <c r="O101" s="127"/>
    </row>
    <row r="102" spans="1:15" s="128" customFormat="1" x14ac:dyDescent="0.25">
      <c r="A102" s="133"/>
      <c r="B102" s="133"/>
      <c r="C102" s="127"/>
      <c r="I102" s="127"/>
      <c r="J102" s="127"/>
      <c r="K102" s="127"/>
      <c r="L102" s="127"/>
      <c r="M102" s="127"/>
      <c r="N102" s="127"/>
      <c r="O102" s="127"/>
    </row>
    <row r="103" spans="1:15" s="128" customFormat="1" x14ac:dyDescent="0.25">
      <c r="A103" s="133"/>
      <c r="B103" s="133"/>
      <c r="C103" s="127"/>
      <c r="I103" s="127"/>
      <c r="J103" s="127"/>
      <c r="K103" s="127"/>
      <c r="L103" s="127"/>
      <c r="M103" s="127"/>
      <c r="N103" s="127"/>
      <c r="O103" s="127"/>
    </row>
    <row r="104" spans="1:15" s="128" customFormat="1" x14ac:dyDescent="0.25">
      <c r="A104" s="133"/>
      <c r="B104" s="133"/>
      <c r="C104" s="127"/>
      <c r="I104" s="127"/>
      <c r="J104" s="127"/>
      <c r="K104" s="127"/>
      <c r="L104" s="127"/>
      <c r="M104" s="127"/>
      <c r="N104" s="127"/>
      <c r="O104" s="127"/>
    </row>
    <row r="105" spans="1:15" s="128" customFormat="1" x14ac:dyDescent="0.25">
      <c r="A105" s="133"/>
      <c r="B105" s="133"/>
      <c r="C105" s="127"/>
      <c r="I105" s="127"/>
      <c r="J105" s="127"/>
      <c r="K105" s="127"/>
      <c r="L105" s="127"/>
      <c r="M105" s="127"/>
      <c r="N105" s="127"/>
      <c r="O105" s="127"/>
    </row>
    <row r="106" spans="1:15" s="128" customFormat="1" x14ac:dyDescent="0.25">
      <c r="A106" s="133"/>
      <c r="B106" s="133"/>
      <c r="C106" s="127"/>
      <c r="I106" s="127"/>
      <c r="J106" s="127"/>
      <c r="K106" s="127"/>
      <c r="L106" s="127"/>
      <c r="M106" s="127"/>
      <c r="N106" s="127"/>
      <c r="O106" s="127"/>
    </row>
    <row r="107" spans="1:15" s="128" customFormat="1" hidden="1" x14ac:dyDescent="0.25">
      <c r="A107" s="133"/>
      <c r="B107" s="134">
        <v>10</v>
      </c>
      <c r="C107" s="127"/>
      <c r="I107" s="127"/>
      <c r="J107" s="127"/>
      <c r="K107" s="127"/>
      <c r="L107" s="127"/>
      <c r="M107" s="127"/>
      <c r="N107" s="127"/>
      <c r="O107" s="127"/>
    </row>
    <row r="108" spans="1:15" s="128" customFormat="1" x14ac:dyDescent="0.25">
      <c r="A108" s="133"/>
      <c r="B108" s="133"/>
      <c r="C108" s="127"/>
      <c r="I108" s="127"/>
      <c r="J108" s="127"/>
      <c r="K108" s="127"/>
      <c r="L108" s="127"/>
      <c r="M108" s="127"/>
      <c r="N108" s="127"/>
      <c r="O108" s="127"/>
    </row>
    <row r="109" spans="1:15" s="128" customFormat="1" x14ac:dyDescent="0.25">
      <c r="A109" s="133"/>
      <c r="B109" s="133"/>
      <c r="C109" s="127"/>
      <c r="I109" s="127"/>
      <c r="J109" s="127"/>
      <c r="K109" s="127"/>
      <c r="L109" s="127"/>
      <c r="M109" s="127"/>
      <c r="N109" s="127"/>
      <c r="O109" s="127"/>
    </row>
    <row r="110" spans="1:15" s="128" customFormat="1" x14ac:dyDescent="0.25">
      <c r="A110" s="133"/>
      <c r="B110" s="133"/>
      <c r="C110" s="127"/>
      <c r="I110" s="127"/>
      <c r="J110" s="127"/>
      <c r="K110" s="127"/>
      <c r="L110" s="127"/>
      <c r="M110" s="127"/>
      <c r="N110" s="127"/>
      <c r="O110" s="127"/>
    </row>
    <row r="111" spans="1:15" s="128" customFormat="1" x14ac:dyDescent="0.25">
      <c r="A111" s="133"/>
      <c r="B111" s="133"/>
      <c r="C111" s="127"/>
      <c r="I111" s="127"/>
      <c r="J111" s="127"/>
      <c r="K111" s="127"/>
      <c r="L111" s="127"/>
      <c r="M111" s="127"/>
      <c r="N111" s="127"/>
      <c r="O111" s="127"/>
    </row>
    <row r="112" spans="1:15" s="128" customFormat="1" x14ac:dyDescent="0.25">
      <c r="A112" s="133"/>
      <c r="B112" s="133"/>
      <c r="C112" s="127"/>
      <c r="I112" s="127"/>
      <c r="J112" s="127"/>
      <c r="K112" s="127"/>
      <c r="L112" s="127"/>
      <c r="M112" s="127"/>
      <c r="N112" s="127"/>
      <c r="O112" s="127"/>
    </row>
    <row r="113" spans="1:15" s="128" customFormat="1" x14ac:dyDescent="0.25">
      <c r="A113" s="133"/>
      <c r="B113" s="133"/>
      <c r="C113" s="127"/>
      <c r="I113" s="127"/>
      <c r="J113" s="127"/>
      <c r="K113" s="127"/>
      <c r="L113" s="127"/>
      <c r="M113" s="127"/>
      <c r="N113" s="127"/>
      <c r="O113" s="127"/>
    </row>
    <row r="114" spans="1:15" s="128" customFormat="1" x14ac:dyDescent="0.25">
      <c r="A114" s="133"/>
      <c r="B114" s="133"/>
      <c r="C114" s="127"/>
      <c r="I114" s="127"/>
      <c r="J114" s="127"/>
      <c r="K114" s="127"/>
      <c r="L114" s="127"/>
      <c r="M114" s="127"/>
      <c r="N114" s="127"/>
      <c r="O114" s="127"/>
    </row>
    <row r="115" spans="1:15" s="128" customFormat="1" x14ac:dyDescent="0.25">
      <c r="A115" s="133"/>
      <c r="B115" s="133"/>
      <c r="C115" s="127"/>
      <c r="I115" s="127"/>
      <c r="J115" s="127"/>
      <c r="K115" s="127"/>
      <c r="L115" s="127"/>
      <c r="M115" s="127"/>
      <c r="N115" s="127"/>
      <c r="O115" s="127"/>
    </row>
    <row r="116" spans="1:15" s="128" customFormat="1" x14ac:dyDescent="0.25">
      <c r="A116" s="133"/>
      <c r="B116" s="133"/>
      <c r="C116" s="127"/>
      <c r="I116" s="127"/>
      <c r="J116" s="127"/>
      <c r="K116" s="127"/>
      <c r="L116" s="127"/>
      <c r="M116" s="127"/>
      <c r="N116" s="127"/>
      <c r="O116" s="127"/>
    </row>
    <row r="117" spans="1:15" s="128" customFormat="1" x14ac:dyDescent="0.25">
      <c r="A117" s="133"/>
      <c r="B117" s="133"/>
      <c r="C117" s="127"/>
      <c r="I117" s="127"/>
      <c r="J117" s="127"/>
      <c r="K117" s="127"/>
      <c r="L117" s="127"/>
      <c r="M117" s="127"/>
      <c r="N117" s="127"/>
      <c r="O117" s="127"/>
    </row>
    <row r="118" spans="1:15" s="128" customFormat="1" x14ac:dyDescent="0.25">
      <c r="A118" s="133"/>
      <c r="B118" s="133"/>
      <c r="C118" s="127"/>
      <c r="I118" s="127"/>
      <c r="J118" s="127"/>
      <c r="K118" s="127"/>
      <c r="L118" s="127"/>
      <c r="M118" s="127"/>
      <c r="N118" s="127"/>
      <c r="O118" s="127"/>
    </row>
    <row r="119" spans="1:15" s="128" customFormat="1" x14ac:dyDescent="0.25">
      <c r="A119" s="133"/>
      <c r="B119" s="133"/>
      <c r="C119" s="127"/>
      <c r="I119" s="127"/>
      <c r="J119" s="127"/>
      <c r="K119" s="127"/>
      <c r="L119" s="127"/>
      <c r="M119" s="127"/>
      <c r="N119" s="127"/>
      <c r="O119" s="127"/>
    </row>
    <row r="120" spans="1:15" s="128" customFormat="1" x14ac:dyDescent="0.25">
      <c r="A120" s="133"/>
      <c r="B120" s="133"/>
      <c r="C120" s="127"/>
      <c r="I120" s="127"/>
      <c r="J120" s="127"/>
      <c r="K120" s="127"/>
      <c r="L120" s="127"/>
      <c r="M120" s="127"/>
      <c r="N120" s="127"/>
      <c r="O120" s="127"/>
    </row>
    <row r="121" spans="1:15" s="128" customFormat="1" x14ac:dyDescent="0.25">
      <c r="A121" s="133"/>
      <c r="B121" s="133"/>
      <c r="C121" s="127"/>
      <c r="I121" s="127"/>
      <c r="J121" s="127"/>
      <c r="K121" s="127"/>
      <c r="L121" s="127"/>
      <c r="M121" s="127"/>
      <c r="N121" s="127"/>
      <c r="O121" s="127"/>
    </row>
    <row r="122" spans="1:15" s="128" customFormat="1" x14ac:dyDescent="0.25">
      <c r="A122" s="133"/>
      <c r="B122" s="133"/>
      <c r="C122" s="127"/>
      <c r="I122" s="127"/>
      <c r="J122" s="127"/>
      <c r="K122" s="127"/>
      <c r="L122" s="127"/>
      <c r="M122" s="127"/>
      <c r="N122" s="127"/>
      <c r="O122" s="127"/>
    </row>
    <row r="123" spans="1:15" s="128" customFormat="1" x14ac:dyDescent="0.25">
      <c r="A123" s="133"/>
      <c r="B123" s="133"/>
      <c r="C123" s="127"/>
      <c r="I123" s="127"/>
      <c r="J123" s="127"/>
      <c r="K123" s="127"/>
      <c r="L123" s="127"/>
      <c r="M123" s="127"/>
      <c r="N123" s="127"/>
      <c r="O123" s="127"/>
    </row>
    <row r="124" spans="1:15" s="128" customFormat="1" x14ac:dyDescent="0.25">
      <c r="A124" s="133"/>
      <c r="B124" s="133"/>
      <c r="C124" s="127"/>
      <c r="I124" s="127"/>
      <c r="J124" s="127"/>
      <c r="K124" s="127"/>
      <c r="L124" s="127"/>
      <c r="M124" s="127"/>
      <c r="N124" s="127"/>
      <c r="O124" s="127"/>
    </row>
    <row r="125" spans="1:15" s="128" customFormat="1" x14ac:dyDescent="0.25">
      <c r="A125" s="133"/>
      <c r="B125" s="133"/>
      <c r="C125" s="127"/>
      <c r="I125" s="127"/>
      <c r="J125" s="127"/>
      <c r="K125" s="127"/>
      <c r="L125" s="127"/>
      <c r="M125" s="127"/>
      <c r="N125" s="127"/>
      <c r="O125" s="127"/>
    </row>
    <row r="126" spans="1:15" s="128" customFormat="1" x14ac:dyDescent="0.25">
      <c r="A126" s="133"/>
      <c r="B126" s="133"/>
      <c r="C126" s="127"/>
      <c r="I126" s="127"/>
      <c r="J126" s="127"/>
      <c r="K126" s="127"/>
      <c r="L126" s="127"/>
      <c r="M126" s="127"/>
      <c r="N126" s="127"/>
      <c r="O126" s="127"/>
    </row>
    <row r="127" spans="1:15" s="128" customFormat="1" x14ac:dyDescent="0.25">
      <c r="A127" s="133"/>
      <c r="B127" s="133"/>
      <c r="C127" s="127"/>
      <c r="I127" s="127"/>
      <c r="J127" s="127"/>
      <c r="K127" s="127"/>
      <c r="L127" s="127"/>
      <c r="M127" s="127"/>
      <c r="N127" s="127"/>
      <c r="O127" s="127"/>
    </row>
    <row r="128" spans="1:15" s="128" customFormat="1" x14ac:dyDescent="0.25">
      <c r="A128" s="133"/>
      <c r="B128" s="133"/>
      <c r="C128" s="127"/>
      <c r="I128" s="127"/>
      <c r="J128" s="127"/>
      <c r="K128" s="127"/>
      <c r="L128" s="127"/>
      <c r="M128" s="127"/>
      <c r="N128" s="127"/>
      <c r="O128" s="127"/>
    </row>
    <row r="129" spans="1:15" s="128" customFormat="1" x14ac:dyDescent="0.25">
      <c r="A129" s="133"/>
      <c r="B129" s="133"/>
      <c r="C129" s="127"/>
      <c r="I129" s="127"/>
      <c r="J129" s="127"/>
      <c r="K129" s="127"/>
      <c r="L129" s="127"/>
      <c r="M129" s="127"/>
      <c r="N129" s="127"/>
      <c r="O129" s="127"/>
    </row>
    <row r="130" spans="1:15" s="128" customFormat="1" x14ac:dyDescent="0.25">
      <c r="A130" s="133"/>
      <c r="B130" s="133"/>
      <c r="C130" s="127"/>
      <c r="I130" s="127"/>
      <c r="J130" s="127"/>
      <c r="K130" s="127"/>
      <c r="L130" s="127"/>
      <c r="M130" s="127"/>
      <c r="N130" s="127"/>
      <c r="O130" s="127"/>
    </row>
    <row r="131" spans="1:15" s="128" customFormat="1" x14ac:dyDescent="0.25">
      <c r="A131" s="133"/>
      <c r="B131" s="133"/>
      <c r="C131" s="127"/>
      <c r="I131" s="127"/>
      <c r="J131" s="127"/>
      <c r="K131" s="127"/>
      <c r="L131" s="127"/>
      <c r="M131" s="127"/>
      <c r="N131" s="127"/>
      <c r="O131" s="127"/>
    </row>
    <row r="132" spans="1:15" s="128" customFormat="1" x14ac:dyDescent="0.25">
      <c r="A132" s="133"/>
      <c r="B132" s="133"/>
      <c r="C132" s="127"/>
      <c r="I132" s="127"/>
      <c r="J132" s="127"/>
      <c r="K132" s="127"/>
      <c r="L132" s="127"/>
      <c r="M132" s="127"/>
      <c r="N132" s="127"/>
      <c r="O132" s="127"/>
    </row>
    <row r="133" spans="1:15" s="128" customFormat="1" x14ac:dyDescent="0.25">
      <c r="A133" s="133"/>
      <c r="B133" s="133"/>
      <c r="C133" s="127"/>
      <c r="I133" s="127"/>
      <c r="J133" s="127"/>
      <c r="K133" s="127"/>
      <c r="L133" s="127"/>
      <c r="M133" s="127"/>
      <c r="N133" s="127"/>
      <c r="O133" s="127"/>
    </row>
    <row r="134" spans="1:15" s="128" customFormat="1" x14ac:dyDescent="0.25">
      <c r="A134" s="133"/>
      <c r="B134" s="133"/>
      <c r="C134" s="127"/>
      <c r="I134" s="127"/>
      <c r="J134" s="127"/>
      <c r="K134" s="127"/>
      <c r="L134" s="127"/>
      <c r="M134" s="127"/>
      <c r="N134" s="127"/>
      <c r="O134" s="127"/>
    </row>
    <row r="135" spans="1:15" s="128" customFormat="1" x14ac:dyDescent="0.25">
      <c r="A135" s="133"/>
      <c r="B135" s="133"/>
      <c r="C135" s="127"/>
      <c r="I135" s="127"/>
      <c r="J135" s="127"/>
      <c r="K135" s="127"/>
      <c r="L135" s="127"/>
      <c r="M135" s="127"/>
      <c r="N135" s="127"/>
      <c r="O135" s="127"/>
    </row>
    <row r="136" spans="1:15" s="128" customFormat="1" x14ac:dyDescent="0.25">
      <c r="A136" s="133"/>
      <c r="B136" s="133"/>
      <c r="C136" s="127"/>
      <c r="I136" s="127"/>
      <c r="J136" s="127"/>
      <c r="K136" s="127"/>
      <c r="L136" s="127"/>
      <c r="M136" s="127"/>
      <c r="N136" s="127"/>
      <c r="O136" s="127"/>
    </row>
    <row r="137" spans="1:15" s="128" customFormat="1" x14ac:dyDescent="0.25">
      <c r="A137" s="133"/>
      <c r="B137" s="133"/>
      <c r="C137" s="127"/>
      <c r="I137" s="127"/>
      <c r="J137" s="127"/>
      <c r="K137" s="127"/>
      <c r="L137" s="127"/>
      <c r="M137" s="127"/>
      <c r="N137" s="127"/>
      <c r="O137" s="127"/>
    </row>
    <row r="138" spans="1:15" s="128" customFormat="1" x14ac:dyDescent="0.25">
      <c r="A138" s="133"/>
      <c r="B138" s="133"/>
      <c r="C138" s="127"/>
      <c r="I138" s="127"/>
      <c r="J138" s="127"/>
      <c r="K138" s="127"/>
      <c r="L138" s="127"/>
      <c r="M138" s="127"/>
      <c r="N138" s="127"/>
      <c r="O138" s="127"/>
    </row>
    <row r="139" spans="1:15" s="128" customFormat="1" x14ac:dyDescent="0.25">
      <c r="A139" s="133"/>
      <c r="B139" s="133"/>
      <c r="C139" s="127"/>
      <c r="I139" s="127"/>
      <c r="J139" s="127"/>
      <c r="K139" s="127"/>
      <c r="L139" s="127"/>
      <c r="M139" s="127"/>
      <c r="N139" s="127"/>
      <c r="O139" s="127"/>
    </row>
    <row r="140" spans="1:15" s="128" customFormat="1" x14ac:dyDescent="0.25">
      <c r="A140" s="133"/>
      <c r="B140" s="133"/>
      <c r="C140" s="127"/>
      <c r="I140" s="127"/>
      <c r="J140" s="127"/>
      <c r="K140" s="127"/>
      <c r="L140" s="127"/>
      <c r="M140" s="127"/>
      <c r="N140" s="127"/>
      <c r="O140" s="127"/>
    </row>
    <row r="141" spans="1:15" s="128" customFormat="1" x14ac:dyDescent="0.25">
      <c r="A141" s="133"/>
      <c r="B141" s="133"/>
      <c r="C141" s="127"/>
      <c r="I141" s="127"/>
      <c r="J141" s="127"/>
      <c r="K141" s="127"/>
      <c r="L141" s="127"/>
      <c r="M141" s="127"/>
      <c r="N141" s="127"/>
      <c r="O141" s="127"/>
    </row>
    <row r="142" spans="1:15" s="128" customFormat="1" x14ac:dyDescent="0.25">
      <c r="A142" s="133"/>
      <c r="B142" s="133"/>
      <c r="C142" s="127"/>
      <c r="I142" s="127"/>
      <c r="J142" s="127"/>
      <c r="K142" s="127"/>
      <c r="L142" s="127"/>
      <c r="M142" s="127"/>
      <c r="N142" s="127"/>
      <c r="O142" s="127"/>
    </row>
    <row r="143" spans="1:15" s="128" customFormat="1" x14ac:dyDescent="0.25">
      <c r="A143" s="133"/>
      <c r="B143" s="133"/>
      <c r="C143" s="127"/>
      <c r="I143" s="127"/>
      <c r="J143" s="127"/>
      <c r="K143" s="127"/>
      <c r="L143" s="127"/>
      <c r="M143" s="127"/>
      <c r="N143" s="127"/>
      <c r="O143" s="127"/>
    </row>
    <row r="144" spans="1:15" s="128" customFormat="1" x14ac:dyDescent="0.25">
      <c r="A144" s="133"/>
      <c r="B144" s="133"/>
      <c r="C144" s="127"/>
      <c r="I144" s="127"/>
      <c r="J144" s="127"/>
      <c r="K144" s="127"/>
      <c r="L144" s="127"/>
      <c r="M144" s="127"/>
      <c r="N144" s="127"/>
      <c r="O144" s="127"/>
    </row>
    <row r="145" spans="1:15" s="128" customFormat="1" x14ac:dyDescent="0.25">
      <c r="A145" s="133"/>
      <c r="B145" s="133"/>
      <c r="C145" s="127"/>
      <c r="I145" s="127"/>
      <c r="J145" s="127"/>
      <c r="K145" s="127"/>
      <c r="L145" s="127"/>
      <c r="M145" s="127"/>
      <c r="N145" s="127"/>
      <c r="O145" s="127"/>
    </row>
    <row r="146" spans="1:15" s="128" customFormat="1" x14ac:dyDescent="0.25">
      <c r="A146" s="133"/>
      <c r="B146" s="133"/>
      <c r="C146" s="127"/>
      <c r="I146" s="127"/>
      <c r="J146" s="127"/>
      <c r="K146" s="127"/>
      <c r="L146" s="127"/>
      <c r="M146" s="127"/>
      <c r="N146" s="127"/>
      <c r="O146" s="127"/>
    </row>
    <row r="147" spans="1:15" s="128" customFormat="1" x14ac:dyDescent="0.25">
      <c r="A147" s="133"/>
      <c r="B147" s="133"/>
      <c r="C147" s="127"/>
      <c r="I147" s="127"/>
      <c r="J147" s="127"/>
      <c r="K147" s="127"/>
      <c r="L147" s="127"/>
      <c r="M147" s="127"/>
      <c r="N147" s="127"/>
      <c r="O147" s="127"/>
    </row>
    <row r="148" spans="1:15" s="128" customFormat="1" x14ac:dyDescent="0.25">
      <c r="A148" s="133"/>
      <c r="B148" s="133"/>
      <c r="C148" s="127"/>
      <c r="I148" s="127"/>
      <c r="J148" s="127"/>
      <c r="K148" s="127"/>
      <c r="L148" s="127"/>
      <c r="M148" s="127"/>
      <c r="N148" s="127"/>
      <c r="O148" s="127"/>
    </row>
    <row r="149" spans="1:15" s="128" customFormat="1" x14ac:dyDescent="0.25">
      <c r="A149" s="133"/>
      <c r="B149" s="133"/>
      <c r="C149" s="127"/>
      <c r="I149" s="127"/>
      <c r="J149" s="127"/>
      <c r="K149" s="127"/>
      <c r="L149" s="127"/>
      <c r="M149" s="127"/>
      <c r="N149" s="127"/>
      <c r="O149" s="127"/>
    </row>
    <row r="150" spans="1:15" s="128" customFormat="1" x14ac:dyDescent="0.25">
      <c r="A150" s="133"/>
      <c r="B150" s="133"/>
      <c r="C150" s="127"/>
      <c r="I150" s="127"/>
      <c r="J150" s="127"/>
      <c r="K150" s="127"/>
      <c r="L150" s="127"/>
      <c r="M150" s="127"/>
      <c r="N150" s="127"/>
      <c r="O150" s="127"/>
    </row>
    <row r="151" spans="1:15" s="128" customFormat="1" x14ac:dyDescent="0.25">
      <c r="A151" s="133"/>
      <c r="B151" s="133"/>
      <c r="C151" s="127"/>
      <c r="I151" s="127"/>
      <c r="J151" s="127"/>
      <c r="K151" s="127"/>
      <c r="L151" s="127"/>
      <c r="M151" s="127"/>
      <c r="N151" s="127"/>
      <c r="O151" s="127"/>
    </row>
    <row r="152" spans="1:15" s="128" customFormat="1" x14ac:dyDescent="0.25">
      <c r="A152" s="133"/>
      <c r="B152" s="133"/>
      <c r="C152" s="127"/>
      <c r="I152" s="127"/>
      <c r="J152" s="127"/>
      <c r="K152" s="127"/>
      <c r="L152" s="127"/>
      <c r="M152" s="127"/>
      <c r="N152" s="127"/>
      <c r="O152" s="127"/>
    </row>
    <row r="153" spans="1:15" s="128" customFormat="1" x14ac:dyDescent="0.25">
      <c r="A153" s="133"/>
      <c r="B153" s="133"/>
      <c r="C153" s="127"/>
      <c r="I153" s="127"/>
      <c r="J153" s="127"/>
      <c r="K153" s="127"/>
      <c r="L153" s="127"/>
      <c r="M153" s="127"/>
      <c r="N153" s="127"/>
      <c r="O153" s="127"/>
    </row>
    <row r="154" spans="1:15" s="128" customFormat="1" x14ac:dyDescent="0.25">
      <c r="A154" s="133"/>
      <c r="B154" s="133"/>
      <c r="C154" s="127"/>
      <c r="I154" s="127"/>
      <c r="J154" s="127"/>
      <c r="K154" s="127"/>
      <c r="L154" s="127"/>
      <c r="M154" s="127"/>
      <c r="N154" s="127"/>
      <c r="O154" s="127"/>
    </row>
    <row r="155" spans="1:15" s="128" customFormat="1" x14ac:dyDescent="0.25">
      <c r="A155" s="133"/>
      <c r="B155" s="133"/>
      <c r="C155" s="127"/>
      <c r="I155" s="127"/>
      <c r="J155" s="127"/>
      <c r="K155" s="127"/>
      <c r="L155" s="127"/>
      <c r="M155" s="127"/>
      <c r="N155" s="127"/>
      <c r="O155" s="127"/>
    </row>
    <row r="156" spans="1:15" s="128" customFormat="1" x14ac:dyDescent="0.25">
      <c r="A156" s="133"/>
      <c r="B156" s="133"/>
      <c r="C156" s="127"/>
      <c r="I156" s="127"/>
      <c r="J156" s="127"/>
      <c r="K156" s="127"/>
      <c r="L156" s="127"/>
      <c r="M156" s="127"/>
      <c r="N156" s="127"/>
      <c r="O156" s="127"/>
    </row>
    <row r="157" spans="1:15" s="128" customFormat="1" x14ac:dyDescent="0.25">
      <c r="A157" s="133"/>
      <c r="B157" s="133"/>
      <c r="C157" s="127"/>
      <c r="I157" s="127"/>
      <c r="J157" s="127"/>
      <c r="K157" s="127"/>
      <c r="L157" s="127"/>
      <c r="M157" s="127"/>
      <c r="N157" s="127"/>
      <c r="O157" s="127"/>
    </row>
    <row r="158" spans="1:15" s="128" customFormat="1" x14ac:dyDescent="0.25">
      <c r="A158" s="133"/>
      <c r="B158" s="133"/>
      <c r="C158" s="127"/>
      <c r="I158" s="127"/>
      <c r="J158" s="127"/>
      <c r="K158" s="127"/>
      <c r="L158" s="127"/>
      <c r="M158" s="127"/>
      <c r="N158" s="127"/>
      <c r="O158" s="127"/>
    </row>
    <row r="159" spans="1:15" s="128" customFormat="1" x14ac:dyDescent="0.25">
      <c r="A159" s="133"/>
      <c r="B159" s="133"/>
      <c r="C159" s="127"/>
      <c r="I159" s="127"/>
      <c r="J159" s="127"/>
      <c r="K159" s="127"/>
      <c r="L159" s="127"/>
      <c r="M159" s="127"/>
      <c r="N159" s="127"/>
      <c r="O159" s="127"/>
    </row>
    <row r="160" spans="1:15" s="128" customFormat="1" x14ac:dyDescent="0.25">
      <c r="A160" s="133"/>
      <c r="B160" s="133"/>
      <c r="C160" s="127"/>
      <c r="I160" s="127"/>
      <c r="J160" s="127"/>
      <c r="K160" s="127"/>
      <c r="L160" s="127"/>
      <c r="M160" s="127"/>
      <c r="N160" s="127"/>
      <c r="O160" s="127"/>
    </row>
    <row r="161" spans="1:15" s="128" customFormat="1" x14ac:dyDescent="0.25">
      <c r="A161" s="133"/>
      <c r="B161" s="133"/>
      <c r="C161" s="127"/>
      <c r="I161" s="127"/>
      <c r="J161" s="127"/>
      <c r="K161" s="127"/>
      <c r="L161" s="127"/>
      <c r="M161" s="127"/>
      <c r="N161" s="127"/>
      <c r="O161" s="127"/>
    </row>
    <row r="162" spans="1:15" s="128" customFormat="1" x14ac:dyDescent="0.25">
      <c r="A162" s="133"/>
      <c r="B162" s="133"/>
      <c r="C162" s="127"/>
      <c r="I162" s="127"/>
      <c r="J162" s="127"/>
      <c r="K162" s="127"/>
      <c r="L162" s="127"/>
      <c r="M162" s="127"/>
      <c r="N162" s="127"/>
      <c r="O162" s="127"/>
    </row>
    <row r="163" spans="1:15" s="128" customFormat="1" x14ac:dyDescent="0.25">
      <c r="A163" s="133"/>
      <c r="B163" s="133"/>
      <c r="C163" s="127"/>
      <c r="I163" s="127"/>
      <c r="J163" s="127"/>
      <c r="K163" s="127"/>
      <c r="L163" s="127"/>
      <c r="M163" s="127"/>
      <c r="N163" s="127"/>
      <c r="O163" s="127"/>
    </row>
    <row r="164" spans="1:15" s="128" customFormat="1" x14ac:dyDescent="0.25">
      <c r="A164" s="133"/>
      <c r="B164" s="133"/>
      <c r="C164" s="127"/>
      <c r="I164" s="127"/>
      <c r="J164" s="127"/>
      <c r="K164" s="127"/>
      <c r="L164" s="127"/>
      <c r="M164" s="127"/>
      <c r="N164" s="127"/>
      <c r="O164" s="127"/>
    </row>
    <row r="165" spans="1:15" s="128" customFormat="1" x14ac:dyDescent="0.25">
      <c r="A165" s="133"/>
      <c r="B165" s="133"/>
      <c r="C165" s="127"/>
      <c r="I165" s="127"/>
      <c r="J165" s="127"/>
      <c r="K165" s="127"/>
      <c r="L165" s="127"/>
      <c r="M165" s="127"/>
      <c r="N165" s="127"/>
      <c r="O165" s="127"/>
    </row>
    <row r="166" spans="1:15" s="128" customFormat="1" x14ac:dyDescent="0.25">
      <c r="A166" s="133"/>
      <c r="B166" s="133"/>
      <c r="C166" s="127"/>
      <c r="I166" s="127"/>
      <c r="J166" s="127"/>
      <c r="K166" s="127"/>
      <c r="L166" s="127"/>
      <c r="M166" s="127"/>
      <c r="N166" s="127"/>
      <c r="O166" s="127"/>
    </row>
    <row r="167" spans="1:15" s="128" customFormat="1" x14ac:dyDescent="0.25">
      <c r="A167" s="133"/>
      <c r="B167" s="133"/>
      <c r="C167" s="127"/>
      <c r="I167" s="127"/>
      <c r="J167" s="127"/>
      <c r="K167" s="127"/>
      <c r="L167" s="127"/>
      <c r="M167" s="127"/>
      <c r="N167" s="127"/>
      <c r="O167" s="127"/>
    </row>
    <row r="168" spans="1:15" s="128" customFormat="1" x14ac:dyDescent="0.25">
      <c r="A168" s="133"/>
      <c r="B168" s="133"/>
      <c r="C168" s="127"/>
      <c r="I168" s="127"/>
      <c r="J168" s="127"/>
      <c r="K168" s="127"/>
      <c r="L168" s="127"/>
      <c r="M168" s="127"/>
      <c r="N168" s="127"/>
      <c r="O168" s="127"/>
    </row>
    <row r="169" spans="1:15" s="128" customFormat="1" x14ac:dyDescent="0.25">
      <c r="A169" s="133"/>
      <c r="B169" s="133"/>
      <c r="C169" s="127"/>
      <c r="I169" s="127"/>
      <c r="J169" s="127"/>
      <c r="K169" s="127"/>
      <c r="L169" s="127"/>
      <c r="M169" s="127"/>
      <c r="N169" s="127"/>
      <c r="O169" s="127"/>
    </row>
    <row r="170" spans="1:15" s="128" customFormat="1" x14ac:dyDescent="0.25">
      <c r="A170" s="133"/>
      <c r="B170" s="133"/>
      <c r="C170" s="127"/>
      <c r="I170" s="127"/>
      <c r="J170" s="127"/>
      <c r="K170" s="127"/>
      <c r="L170" s="127"/>
      <c r="M170" s="127"/>
      <c r="N170" s="127"/>
      <c r="O170" s="127"/>
    </row>
    <row r="171" spans="1:15" s="128" customFormat="1" x14ac:dyDescent="0.25">
      <c r="A171" s="133"/>
      <c r="B171" s="133"/>
      <c r="C171" s="127"/>
      <c r="I171" s="127"/>
      <c r="J171" s="127"/>
      <c r="K171" s="127"/>
      <c r="L171" s="127"/>
      <c r="M171" s="127"/>
      <c r="N171" s="127"/>
      <c r="O171" s="127"/>
    </row>
    <row r="172" spans="1:15" s="128" customFormat="1" x14ac:dyDescent="0.25">
      <c r="A172" s="133"/>
      <c r="B172" s="133"/>
      <c r="C172" s="127"/>
      <c r="I172" s="127"/>
      <c r="J172" s="127"/>
      <c r="K172" s="127"/>
      <c r="L172" s="127"/>
      <c r="M172" s="127"/>
      <c r="N172" s="127"/>
      <c r="O172" s="127"/>
    </row>
    <row r="173" spans="1:15" s="128" customFormat="1" x14ac:dyDescent="0.25">
      <c r="A173" s="133"/>
      <c r="B173" s="133"/>
      <c r="C173" s="127"/>
      <c r="I173" s="127"/>
      <c r="J173" s="127"/>
      <c r="K173" s="127"/>
      <c r="L173" s="127"/>
      <c r="M173" s="127"/>
      <c r="N173" s="127"/>
      <c r="O173" s="127"/>
    </row>
    <row r="174" spans="1:15" s="128" customFormat="1" x14ac:dyDescent="0.25">
      <c r="A174" s="133"/>
      <c r="B174" s="133"/>
      <c r="C174" s="127"/>
      <c r="I174" s="127"/>
      <c r="J174" s="127"/>
      <c r="K174" s="127"/>
      <c r="L174" s="127"/>
      <c r="M174" s="127"/>
      <c r="N174" s="127"/>
      <c r="O174" s="127"/>
    </row>
    <row r="175" spans="1:15" s="128" customFormat="1" x14ac:dyDescent="0.25">
      <c r="A175" s="133"/>
      <c r="B175" s="133"/>
      <c r="C175" s="127"/>
      <c r="I175" s="127"/>
      <c r="J175" s="127"/>
      <c r="K175" s="127"/>
      <c r="L175" s="127"/>
      <c r="M175" s="127"/>
      <c r="N175" s="127"/>
      <c r="O175" s="127"/>
    </row>
    <row r="176" spans="1:15" s="128" customFormat="1" x14ac:dyDescent="0.25">
      <c r="A176" s="133"/>
      <c r="B176" s="133"/>
      <c r="C176" s="127"/>
      <c r="I176" s="127"/>
      <c r="J176" s="127"/>
      <c r="K176" s="127"/>
      <c r="L176" s="127"/>
      <c r="M176" s="127"/>
      <c r="N176" s="127"/>
      <c r="O176" s="127"/>
    </row>
    <row r="177" spans="1:15" s="128" customFormat="1" x14ac:dyDescent="0.25">
      <c r="A177" s="133"/>
      <c r="B177" s="133"/>
      <c r="C177" s="127"/>
      <c r="I177" s="127"/>
      <c r="J177" s="127"/>
      <c r="K177" s="127"/>
      <c r="L177" s="127"/>
      <c r="M177" s="127"/>
      <c r="N177" s="127"/>
      <c r="O177" s="127"/>
    </row>
    <row r="178" spans="1:15" s="128" customFormat="1" x14ac:dyDescent="0.25">
      <c r="A178" s="133"/>
      <c r="B178" s="133"/>
      <c r="C178" s="127"/>
      <c r="I178" s="127"/>
      <c r="J178" s="127"/>
      <c r="K178" s="127"/>
      <c r="L178" s="127"/>
      <c r="M178" s="127"/>
      <c r="N178" s="127"/>
      <c r="O178" s="127"/>
    </row>
    <row r="179" spans="1:15" s="128" customFormat="1" x14ac:dyDescent="0.25">
      <c r="A179" s="133"/>
      <c r="B179" s="133"/>
      <c r="C179" s="127"/>
      <c r="I179" s="127"/>
      <c r="J179" s="127"/>
      <c r="K179" s="127"/>
      <c r="L179" s="127"/>
      <c r="M179" s="127"/>
      <c r="N179" s="127"/>
      <c r="O179" s="127"/>
    </row>
    <row r="180" spans="1:15" s="128" customFormat="1" x14ac:dyDescent="0.25">
      <c r="A180" s="133"/>
      <c r="B180" s="133"/>
      <c r="C180" s="127"/>
      <c r="I180" s="127"/>
      <c r="J180" s="127"/>
      <c r="K180" s="127"/>
      <c r="L180" s="127"/>
      <c r="M180" s="127"/>
      <c r="N180" s="127"/>
      <c r="O180" s="127"/>
    </row>
    <row r="181" spans="1:15" s="128" customFormat="1" x14ac:dyDescent="0.25">
      <c r="A181" s="133"/>
      <c r="B181" s="133"/>
      <c r="C181" s="127"/>
      <c r="I181" s="127"/>
      <c r="J181" s="127"/>
      <c r="K181" s="127"/>
      <c r="L181" s="127"/>
      <c r="M181" s="127"/>
      <c r="N181" s="127"/>
      <c r="O181" s="127"/>
    </row>
    <row r="182" spans="1:15" s="128" customFormat="1" x14ac:dyDescent="0.25">
      <c r="A182" s="133"/>
      <c r="B182" s="133"/>
      <c r="C182" s="127"/>
      <c r="I182" s="127"/>
      <c r="J182" s="127"/>
      <c r="K182" s="127"/>
      <c r="L182" s="127"/>
      <c r="M182" s="127"/>
      <c r="N182" s="127"/>
      <c r="O182" s="127"/>
    </row>
    <row r="183" spans="1:15" s="128" customFormat="1" x14ac:dyDescent="0.25">
      <c r="A183" s="133"/>
      <c r="B183" s="133"/>
      <c r="C183" s="127"/>
      <c r="I183" s="127"/>
      <c r="J183" s="127"/>
      <c r="K183" s="127"/>
      <c r="L183" s="127"/>
      <c r="M183" s="127"/>
      <c r="N183" s="127"/>
      <c r="O183" s="127"/>
    </row>
    <row r="184" spans="1:15" s="128" customFormat="1" x14ac:dyDescent="0.25">
      <c r="A184" s="133"/>
      <c r="B184" s="133"/>
      <c r="C184" s="127"/>
      <c r="I184" s="127"/>
      <c r="J184" s="127"/>
      <c r="K184" s="127"/>
      <c r="L184" s="127"/>
      <c r="M184" s="127"/>
      <c r="N184" s="127"/>
      <c r="O184" s="127"/>
    </row>
    <row r="185" spans="1:15" s="128" customFormat="1" x14ac:dyDescent="0.25">
      <c r="A185" s="133"/>
      <c r="B185" s="133"/>
      <c r="C185" s="127"/>
      <c r="I185" s="127"/>
      <c r="J185" s="127"/>
      <c r="K185" s="127"/>
      <c r="L185" s="127"/>
      <c r="M185" s="127"/>
      <c r="N185" s="127"/>
      <c r="O185" s="127"/>
    </row>
    <row r="186" spans="1:15" s="128" customFormat="1" x14ac:dyDescent="0.25">
      <c r="A186" s="133"/>
      <c r="B186" s="133"/>
      <c r="C186" s="127"/>
      <c r="I186" s="127"/>
      <c r="J186" s="127"/>
      <c r="K186" s="127"/>
      <c r="L186" s="127"/>
      <c r="M186" s="127"/>
      <c r="N186" s="127"/>
      <c r="O186" s="127"/>
    </row>
    <row r="187" spans="1:15" s="128" customFormat="1" x14ac:dyDescent="0.25">
      <c r="A187" s="133"/>
      <c r="B187" s="133"/>
      <c r="C187" s="127"/>
      <c r="I187" s="127"/>
      <c r="J187" s="127"/>
      <c r="K187" s="127"/>
      <c r="L187" s="127"/>
      <c r="M187" s="127"/>
      <c r="N187" s="127"/>
      <c r="O187" s="127"/>
    </row>
    <row r="188" spans="1:15" s="128" customFormat="1" x14ac:dyDescent="0.25">
      <c r="A188" s="133"/>
      <c r="B188" s="133"/>
      <c r="C188" s="127"/>
      <c r="I188" s="127"/>
      <c r="J188" s="127"/>
      <c r="K188" s="127"/>
      <c r="L188" s="127"/>
      <c r="M188" s="127"/>
      <c r="N188" s="127"/>
      <c r="O188" s="127"/>
    </row>
    <row r="189" spans="1:15" s="128" customFormat="1" x14ac:dyDescent="0.25">
      <c r="A189" s="133"/>
      <c r="B189" s="133"/>
      <c r="C189" s="127"/>
      <c r="I189" s="127"/>
      <c r="J189" s="127"/>
      <c r="K189" s="127"/>
      <c r="L189" s="127"/>
      <c r="M189" s="127"/>
      <c r="N189" s="127"/>
      <c r="O189" s="127"/>
    </row>
    <row r="190" spans="1:15" s="128" customFormat="1" x14ac:dyDescent="0.25">
      <c r="A190" s="127"/>
      <c r="B190" s="127"/>
      <c r="C190" s="127"/>
      <c r="I190" s="127"/>
      <c r="J190" s="127"/>
      <c r="K190" s="127"/>
      <c r="L190" s="127"/>
      <c r="M190" s="127"/>
      <c r="N190" s="127"/>
      <c r="O190" s="127"/>
    </row>
    <row r="191" spans="1:15" s="128" customFormat="1" x14ac:dyDescent="0.25">
      <c r="A191" s="127"/>
      <c r="B191" s="127"/>
      <c r="C191" s="127"/>
      <c r="I191" s="127"/>
      <c r="J191" s="127"/>
      <c r="K191" s="127"/>
      <c r="L191" s="127"/>
      <c r="M191" s="127"/>
      <c r="N191" s="127"/>
      <c r="O191" s="127"/>
    </row>
    <row r="192" spans="1:15" s="128" customFormat="1" x14ac:dyDescent="0.25">
      <c r="A192" s="127"/>
      <c r="B192" s="127"/>
      <c r="C192" s="127"/>
      <c r="I192" s="127"/>
      <c r="J192" s="127"/>
      <c r="K192" s="127"/>
      <c r="L192" s="127"/>
      <c r="M192" s="127"/>
      <c r="N192" s="127"/>
      <c r="O192" s="127"/>
    </row>
    <row r="193" spans="1:15" s="128" customFormat="1" x14ac:dyDescent="0.25">
      <c r="A193" s="127"/>
      <c r="B193" s="127"/>
      <c r="C193" s="127"/>
      <c r="I193" s="127"/>
      <c r="J193" s="127"/>
      <c r="K193" s="127"/>
      <c r="L193" s="127"/>
      <c r="M193" s="127"/>
      <c r="N193" s="127"/>
      <c r="O193" s="127"/>
    </row>
    <row r="194" spans="1:15" s="128" customFormat="1" x14ac:dyDescent="0.25">
      <c r="A194" s="127"/>
      <c r="B194" s="127"/>
      <c r="C194" s="127"/>
      <c r="I194" s="127"/>
      <c r="J194" s="127"/>
      <c r="K194" s="127"/>
      <c r="L194" s="127"/>
      <c r="M194" s="127"/>
      <c r="N194" s="127"/>
      <c r="O194" s="127"/>
    </row>
    <row r="195" spans="1:15" s="128" customFormat="1" x14ac:dyDescent="0.25">
      <c r="A195" s="127"/>
      <c r="B195" s="127"/>
      <c r="C195" s="127"/>
      <c r="I195" s="127"/>
      <c r="J195" s="127"/>
      <c r="K195" s="127"/>
      <c r="L195" s="127"/>
      <c r="M195" s="127"/>
      <c r="N195" s="127"/>
      <c r="O195" s="127"/>
    </row>
    <row r="196" spans="1:15" s="128" customFormat="1" x14ac:dyDescent="0.25">
      <c r="A196" s="127"/>
      <c r="B196" s="127"/>
      <c r="C196" s="127"/>
      <c r="I196" s="127"/>
      <c r="J196" s="127"/>
      <c r="K196" s="127"/>
      <c r="L196" s="127"/>
      <c r="M196" s="127"/>
      <c r="N196" s="127"/>
      <c r="O196" s="127"/>
    </row>
    <row r="197" spans="1:15" s="128" customFormat="1" x14ac:dyDescent="0.25">
      <c r="A197" s="127"/>
      <c r="B197" s="127"/>
      <c r="C197" s="127"/>
      <c r="I197" s="127"/>
      <c r="J197" s="127"/>
      <c r="K197" s="127"/>
      <c r="L197" s="127"/>
      <c r="M197" s="127"/>
      <c r="N197" s="127"/>
      <c r="O197" s="127"/>
    </row>
    <row r="198" spans="1:15" s="128" customFormat="1" x14ac:dyDescent="0.25">
      <c r="A198" s="127"/>
      <c r="B198" s="127"/>
      <c r="C198" s="127"/>
      <c r="I198" s="127"/>
      <c r="J198" s="127"/>
      <c r="K198" s="127"/>
      <c r="L198" s="127"/>
      <c r="M198" s="127"/>
      <c r="N198" s="127"/>
      <c r="O198" s="127"/>
    </row>
    <row r="199" spans="1:15" s="128" customFormat="1" x14ac:dyDescent="0.25">
      <c r="A199" s="127"/>
      <c r="B199" s="127"/>
      <c r="C199" s="127"/>
      <c r="I199" s="127"/>
      <c r="J199" s="127"/>
      <c r="K199" s="127"/>
      <c r="L199" s="127"/>
      <c r="M199" s="127"/>
      <c r="N199" s="127"/>
      <c r="O199" s="127"/>
    </row>
    <row r="200" spans="1:15" s="128" customFormat="1" x14ac:dyDescent="0.25">
      <c r="A200" s="127"/>
      <c r="B200" s="127"/>
      <c r="C200" s="127"/>
      <c r="I200" s="127"/>
      <c r="J200" s="127"/>
      <c r="K200" s="127"/>
      <c r="L200" s="127"/>
      <c r="M200" s="127"/>
      <c r="N200" s="127"/>
      <c r="O200" s="127"/>
    </row>
    <row r="201" spans="1:15" s="128" customFormat="1" x14ac:dyDescent="0.25">
      <c r="A201" s="127"/>
      <c r="B201" s="127"/>
      <c r="C201" s="127"/>
      <c r="I201" s="127"/>
      <c r="J201" s="127"/>
      <c r="K201" s="127"/>
      <c r="L201" s="127"/>
      <c r="M201" s="127"/>
      <c r="N201" s="127"/>
      <c r="O201" s="127"/>
    </row>
    <row r="202" spans="1:15" s="128" customFormat="1" x14ac:dyDescent="0.25">
      <c r="A202" s="127"/>
      <c r="B202" s="127"/>
      <c r="C202" s="127"/>
      <c r="I202" s="127"/>
      <c r="J202" s="127"/>
      <c r="K202" s="127"/>
      <c r="L202" s="127"/>
      <c r="M202" s="127"/>
      <c r="N202" s="127"/>
      <c r="O202" s="127"/>
    </row>
    <row r="203" spans="1:15" s="128" customFormat="1" x14ac:dyDescent="0.25">
      <c r="A203" s="127"/>
      <c r="B203" s="127"/>
      <c r="C203" s="127"/>
      <c r="I203" s="127"/>
      <c r="J203" s="127"/>
      <c r="K203" s="127"/>
      <c r="L203" s="127"/>
      <c r="M203" s="127"/>
      <c r="N203" s="127"/>
      <c r="O203" s="127"/>
    </row>
    <row r="204" spans="1:15" s="128" customFormat="1" x14ac:dyDescent="0.25">
      <c r="A204" s="127"/>
      <c r="B204" s="127"/>
      <c r="C204" s="127"/>
      <c r="I204" s="127"/>
      <c r="J204" s="127"/>
      <c r="K204" s="127"/>
      <c r="L204" s="127"/>
      <c r="M204" s="127"/>
      <c r="N204" s="127"/>
      <c r="O204" s="127"/>
    </row>
    <row r="205" spans="1:15" s="128" customFormat="1" x14ac:dyDescent="0.25">
      <c r="A205" s="127"/>
      <c r="B205" s="127"/>
      <c r="C205" s="127"/>
      <c r="I205" s="127"/>
      <c r="J205" s="127"/>
      <c r="K205" s="127"/>
      <c r="L205" s="127"/>
      <c r="M205" s="127"/>
      <c r="N205" s="127"/>
      <c r="O205" s="127"/>
    </row>
    <row r="206" spans="1:15" s="128" customFormat="1" x14ac:dyDescent="0.25">
      <c r="A206" s="127"/>
      <c r="B206" s="127"/>
      <c r="C206" s="127"/>
      <c r="I206" s="127"/>
      <c r="J206" s="127"/>
      <c r="K206" s="127"/>
      <c r="L206" s="127"/>
      <c r="M206" s="127"/>
      <c r="N206" s="127"/>
      <c r="O206" s="127"/>
    </row>
    <row r="207" spans="1:15" s="128" customFormat="1" x14ac:dyDescent="0.25">
      <c r="A207" s="127"/>
      <c r="B207" s="127"/>
      <c r="C207" s="127"/>
      <c r="I207" s="127"/>
      <c r="J207" s="127"/>
      <c r="K207" s="127"/>
      <c r="L207" s="127"/>
      <c r="M207" s="127"/>
      <c r="N207" s="127"/>
      <c r="O207" s="127"/>
    </row>
    <row r="208" spans="1:15" s="128" customFormat="1" x14ac:dyDescent="0.25">
      <c r="A208" s="127"/>
      <c r="B208" s="127"/>
      <c r="C208" s="127"/>
      <c r="I208" s="127"/>
      <c r="J208" s="127"/>
      <c r="K208" s="127"/>
      <c r="L208" s="127"/>
      <c r="M208" s="127"/>
      <c r="N208" s="127"/>
      <c r="O208" s="127"/>
    </row>
    <row r="209" spans="1:15" s="128" customFormat="1" x14ac:dyDescent="0.25">
      <c r="A209" s="127"/>
      <c r="B209" s="127"/>
      <c r="C209" s="127"/>
      <c r="I209" s="127"/>
      <c r="J209" s="127"/>
      <c r="K209" s="127"/>
      <c r="L209" s="127"/>
      <c r="M209" s="127"/>
      <c r="N209" s="127"/>
      <c r="O209" s="127"/>
    </row>
    <row r="210" spans="1:15" s="128" customFormat="1" x14ac:dyDescent="0.25">
      <c r="A210" s="127"/>
      <c r="B210" s="127"/>
      <c r="C210" s="127"/>
      <c r="I210" s="127"/>
      <c r="J210" s="127"/>
      <c r="K210" s="127"/>
      <c r="L210" s="127"/>
      <c r="M210" s="127"/>
      <c r="N210" s="127"/>
      <c r="O210" s="127"/>
    </row>
    <row r="211" spans="1:15" s="128" customFormat="1" x14ac:dyDescent="0.25">
      <c r="A211" s="127"/>
      <c r="B211" s="127"/>
      <c r="C211" s="127"/>
      <c r="I211" s="127"/>
      <c r="J211" s="127"/>
      <c r="K211" s="127"/>
      <c r="L211" s="127"/>
      <c r="M211" s="127"/>
      <c r="N211" s="127"/>
      <c r="O211" s="127"/>
    </row>
    <row r="212" spans="1:15" s="128" customFormat="1" x14ac:dyDescent="0.25">
      <c r="A212" s="127"/>
      <c r="B212" s="127"/>
      <c r="C212" s="127"/>
      <c r="I212" s="127"/>
      <c r="J212" s="127"/>
      <c r="K212" s="127"/>
      <c r="L212" s="127"/>
      <c r="M212" s="127"/>
      <c r="N212" s="127"/>
      <c r="O212" s="127"/>
    </row>
    <row r="213" spans="1:15" s="128" customFormat="1" x14ac:dyDescent="0.25">
      <c r="A213" s="127"/>
      <c r="B213" s="127"/>
      <c r="C213" s="127"/>
      <c r="I213" s="127"/>
      <c r="J213" s="127"/>
      <c r="K213" s="127"/>
      <c r="L213" s="127"/>
      <c r="M213" s="127"/>
      <c r="N213" s="127"/>
      <c r="O213" s="127"/>
    </row>
    <row r="214" spans="1:15" s="128" customFormat="1" x14ac:dyDescent="0.25">
      <c r="A214" s="127"/>
      <c r="B214" s="127"/>
      <c r="C214" s="127"/>
      <c r="I214" s="127"/>
      <c r="J214" s="127"/>
      <c r="K214" s="127"/>
      <c r="L214" s="127"/>
      <c r="M214" s="127"/>
      <c r="N214" s="127"/>
      <c r="O214" s="127"/>
    </row>
    <row r="215" spans="1:15" customFormat="1" x14ac:dyDescent="0.25">
      <c r="D215" s="120"/>
      <c r="E215" s="120"/>
      <c r="F215" s="120"/>
      <c r="G215" s="120"/>
      <c r="H215" s="120"/>
    </row>
    <row r="216" spans="1:15" customFormat="1" hidden="1" x14ac:dyDescent="0.25">
      <c r="A216" s="119" t="s">
        <v>252</v>
      </c>
      <c r="B216" s="119" t="s">
        <v>251</v>
      </c>
      <c r="C216" s="119" t="s">
        <v>136</v>
      </c>
      <c r="D216" s="119" t="s">
        <v>137</v>
      </c>
      <c r="E216" s="120"/>
      <c r="F216" s="120"/>
      <c r="G216" s="120"/>
      <c r="H216" s="120"/>
      <c r="I216" s="120"/>
    </row>
    <row r="217" spans="1:15" customFormat="1" hidden="1" x14ac:dyDescent="0.25">
      <c r="A217" s="119" t="s">
        <v>138</v>
      </c>
      <c r="B217" s="119" t="s">
        <v>250</v>
      </c>
      <c r="C217" s="119" t="s">
        <v>139</v>
      </c>
      <c r="D217" s="119" t="s">
        <v>140</v>
      </c>
      <c r="E217" s="120"/>
      <c r="F217" s="120"/>
      <c r="G217" s="120"/>
      <c r="H217" s="120"/>
      <c r="I217" s="120"/>
    </row>
    <row r="218" spans="1:15" customFormat="1" hidden="1" x14ac:dyDescent="0.25">
      <c r="A218" s="119" t="s">
        <v>141</v>
      </c>
      <c r="B218" s="119" t="s">
        <v>249</v>
      </c>
      <c r="C218" s="119" t="s">
        <v>142</v>
      </c>
      <c r="D218" s="119" t="s">
        <v>143</v>
      </c>
      <c r="E218" s="120"/>
      <c r="F218" s="120"/>
      <c r="G218" s="120"/>
      <c r="H218" s="120"/>
      <c r="I218" s="120"/>
    </row>
    <row r="219" spans="1:15" customFormat="1" hidden="1" x14ac:dyDescent="0.25">
      <c r="A219" s="119" t="s">
        <v>144</v>
      </c>
      <c r="B219" s="119"/>
      <c r="C219" s="119" t="s">
        <v>10</v>
      </c>
      <c r="D219" s="119" t="s">
        <v>145</v>
      </c>
      <c r="E219" s="120"/>
      <c r="F219" s="120"/>
      <c r="G219" s="120"/>
      <c r="H219" s="120"/>
      <c r="I219" s="120"/>
    </row>
    <row r="220" spans="1:15" customFormat="1" hidden="1" x14ac:dyDescent="0.25">
      <c r="A220" s="119" t="s">
        <v>146</v>
      </c>
      <c r="B220" s="119"/>
      <c r="C220" s="119" t="s">
        <v>147</v>
      </c>
      <c r="D220" s="119" t="s">
        <v>148</v>
      </c>
      <c r="E220" s="120"/>
      <c r="F220" s="120"/>
      <c r="G220" s="120"/>
      <c r="H220" s="120"/>
      <c r="I220" s="120"/>
    </row>
    <row r="221" spans="1:15" customFormat="1" hidden="1" x14ac:dyDescent="0.25">
      <c r="A221" s="119" t="s">
        <v>149</v>
      </c>
      <c r="B221" s="119"/>
      <c r="C221" s="119" t="s">
        <v>150</v>
      </c>
      <c r="D221" s="119"/>
      <c r="E221" s="120"/>
      <c r="F221" s="120"/>
      <c r="G221" s="120"/>
      <c r="H221" s="120"/>
      <c r="I221" s="120"/>
    </row>
    <row r="222" spans="1:15" customFormat="1" hidden="1" x14ac:dyDescent="0.25">
      <c r="A222" s="119"/>
      <c r="B222" s="119"/>
      <c r="C222" s="119" t="s">
        <v>151</v>
      </c>
      <c r="D222" s="119"/>
      <c r="E222" s="120"/>
      <c r="F222" s="120"/>
      <c r="G222" s="120"/>
      <c r="H222" s="120"/>
      <c r="I222" s="120"/>
    </row>
    <row r="223" spans="1:15" customFormat="1" x14ac:dyDescent="0.25">
      <c r="D223" s="120"/>
      <c r="E223" s="120"/>
      <c r="F223" s="120"/>
      <c r="G223" s="120"/>
      <c r="H223" s="120"/>
    </row>
    <row r="224" spans="1:15" s="128" customFormat="1" x14ac:dyDescent="0.25">
      <c r="A224" s="127"/>
      <c r="B224" s="127"/>
      <c r="C224" s="127"/>
      <c r="I224" s="127"/>
      <c r="J224" s="127"/>
      <c r="K224" s="127"/>
      <c r="L224" s="127"/>
      <c r="M224" s="127"/>
      <c r="N224" s="127"/>
      <c r="O224" s="127"/>
    </row>
    <row r="225" spans="1:15" s="128" customFormat="1" x14ac:dyDescent="0.25">
      <c r="A225" s="127"/>
      <c r="B225" s="127"/>
      <c r="C225" s="127"/>
      <c r="I225" s="127"/>
      <c r="J225" s="127"/>
      <c r="K225" s="127"/>
      <c r="L225" s="127"/>
      <c r="M225" s="127"/>
      <c r="N225" s="127"/>
      <c r="O225" s="127"/>
    </row>
    <row r="226" spans="1:15" s="128" customFormat="1" x14ac:dyDescent="0.25">
      <c r="A226" s="127"/>
      <c r="B226" s="127"/>
      <c r="C226" s="127"/>
      <c r="I226" s="127"/>
      <c r="J226" s="127"/>
      <c r="K226" s="127"/>
      <c r="L226" s="127"/>
      <c r="M226" s="127"/>
      <c r="N226" s="127"/>
      <c r="O226" s="127"/>
    </row>
    <row r="227" spans="1:15" s="128" customFormat="1" x14ac:dyDescent="0.25">
      <c r="A227" s="127"/>
      <c r="B227" s="127"/>
      <c r="C227" s="127"/>
      <c r="I227" s="127"/>
      <c r="J227" s="127"/>
      <c r="K227" s="127"/>
      <c r="L227" s="127"/>
      <c r="M227" s="127"/>
      <c r="N227" s="127"/>
      <c r="O227" s="127"/>
    </row>
    <row r="228" spans="1:15" s="128" customFormat="1" x14ac:dyDescent="0.25">
      <c r="A228" s="127"/>
      <c r="B228" s="127"/>
      <c r="C228" s="127"/>
      <c r="I228" s="127"/>
      <c r="J228" s="127"/>
      <c r="K228" s="127"/>
      <c r="L228" s="127"/>
      <c r="M228" s="127"/>
      <c r="N228" s="127"/>
      <c r="O228" s="127"/>
    </row>
    <row r="229" spans="1:15" s="128" customFormat="1" x14ac:dyDescent="0.25">
      <c r="A229" s="127"/>
      <c r="B229" s="127"/>
      <c r="C229" s="127"/>
      <c r="I229" s="127"/>
      <c r="J229" s="127"/>
      <c r="K229" s="127"/>
      <c r="L229" s="127"/>
      <c r="M229" s="127"/>
      <c r="N229" s="127"/>
      <c r="O229" s="127"/>
    </row>
    <row r="230" spans="1:15" s="128" customFormat="1" x14ac:dyDescent="0.25">
      <c r="A230" s="127"/>
      <c r="B230" s="127"/>
      <c r="C230" s="127"/>
      <c r="I230" s="127"/>
      <c r="J230" s="127"/>
      <c r="K230" s="127"/>
      <c r="L230" s="127"/>
      <c r="M230" s="127"/>
      <c r="N230" s="127"/>
      <c r="O230" s="127"/>
    </row>
    <row r="231" spans="1:15" s="128" customFormat="1" x14ac:dyDescent="0.25">
      <c r="A231" s="127"/>
      <c r="B231" s="127"/>
      <c r="C231" s="127"/>
      <c r="I231" s="127"/>
      <c r="J231" s="127"/>
      <c r="K231" s="127"/>
      <c r="L231" s="127"/>
      <c r="M231" s="127"/>
      <c r="N231" s="127"/>
      <c r="O231" s="127"/>
    </row>
    <row r="232" spans="1:15" s="128" customFormat="1" x14ac:dyDescent="0.25">
      <c r="A232" s="127"/>
      <c r="B232" s="127"/>
      <c r="C232" s="127"/>
      <c r="I232" s="127"/>
      <c r="J232" s="127"/>
      <c r="K232" s="127"/>
      <c r="L232" s="127"/>
      <c r="M232" s="127"/>
      <c r="N232" s="127"/>
      <c r="O232" s="127"/>
    </row>
    <row r="233" spans="1:15" s="128" customFormat="1" x14ac:dyDescent="0.25">
      <c r="A233" s="127"/>
      <c r="B233" s="127"/>
      <c r="C233" s="127"/>
      <c r="I233" s="127"/>
      <c r="J233" s="127"/>
      <c r="K233" s="127"/>
      <c r="L233" s="127"/>
      <c r="M233" s="127"/>
      <c r="N233" s="127"/>
      <c r="O233" s="127"/>
    </row>
    <row r="234" spans="1:15" s="128" customFormat="1" x14ac:dyDescent="0.25">
      <c r="A234" s="127"/>
      <c r="B234" s="127"/>
      <c r="C234" s="127"/>
      <c r="I234" s="127"/>
      <c r="J234" s="127"/>
      <c r="K234" s="127"/>
      <c r="L234" s="127"/>
      <c r="M234" s="127"/>
      <c r="N234" s="127"/>
      <c r="O234" s="127"/>
    </row>
    <row r="235" spans="1:15" s="128" customFormat="1" x14ac:dyDescent="0.25">
      <c r="A235" s="127"/>
      <c r="B235" s="127"/>
      <c r="C235" s="127"/>
      <c r="I235" s="127"/>
      <c r="J235" s="127"/>
      <c r="K235" s="127"/>
      <c r="L235" s="127"/>
      <c r="M235" s="127"/>
      <c r="N235" s="127"/>
      <c r="O235" s="127"/>
    </row>
    <row r="236" spans="1:15" s="128" customFormat="1" x14ac:dyDescent="0.25">
      <c r="A236" s="127"/>
      <c r="B236" s="127"/>
      <c r="C236" s="127"/>
      <c r="I236" s="127"/>
      <c r="J236" s="127"/>
      <c r="K236" s="127"/>
      <c r="L236" s="127"/>
      <c r="M236" s="127"/>
      <c r="N236" s="127"/>
      <c r="O236" s="127"/>
    </row>
    <row r="237" spans="1:15" s="128" customFormat="1" x14ac:dyDescent="0.25">
      <c r="A237" s="127"/>
      <c r="B237" s="127"/>
      <c r="C237" s="127"/>
      <c r="I237" s="127"/>
      <c r="J237" s="127"/>
      <c r="K237" s="127"/>
      <c r="L237" s="127"/>
      <c r="M237" s="127"/>
      <c r="N237" s="127"/>
      <c r="O237" s="127"/>
    </row>
    <row r="238" spans="1:15" s="128" customFormat="1" x14ac:dyDescent="0.25">
      <c r="A238" s="127"/>
      <c r="B238" s="127"/>
      <c r="C238" s="127"/>
      <c r="I238" s="127"/>
      <c r="J238" s="127"/>
      <c r="K238" s="127"/>
      <c r="L238" s="127"/>
      <c r="M238" s="127"/>
      <c r="N238" s="127"/>
      <c r="O238" s="127"/>
    </row>
    <row r="239" spans="1:15" s="128" customFormat="1" x14ac:dyDescent="0.25">
      <c r="A239" s="127"/>
      <c r="B239" s="127"/>
      <c r="C239" s="127"/>
      <c r="I239" s="127"/>
      <c r="J239" s="127"/>
      <c r="K239" s="127"/>
      <c r="L239" s="127"/>
      <c r="M239" s="127"/>
      <c r="N239" s="127"/>
      <c r="O239" s="127"/>
    </row>
    <row r="240" spans="1:15" s="128" customFormat="1" x14ac:dyDescent="0.25">
      <c r="A240" s="127"/>
      <c r="B240" s="127"/>
      <c r="C240" s="127"/>
      <c r="I240" s="127"/>
      <c r="J240" s="127"/>
      <c r="K240" s="127"/>
      <c r="L240" s="127"/>
      <c r="M240" s="127"/>
      <c r="N240" s="127"/>
      <c r="O240" s="127"/>
    </row>
    <row r="241" spans="1:15" s="128" customFormat="1" x14ac:dyDescent="0.25">
      <c r="A241" s="127"/>
      <c r="B241" s="127"/>
      <c r="C241" s="127"/>
      <c r="I241" s="127"/>
      <c r="J241" s="127"/>
      <c r="K241" s="127"/>
      <c r="L241" s="127"/>
      <c r="M241" s="127"/>
      <c r="N241" s="127"/>
      <c r="O241" s="127"/>
    </row>
    <row r="242" spans="1:15" s="128" customFormat="1" x14ac:dyDescent="0.25">
      <c r="A242" s="127"/>
      <c r="B242" s="127"/>
      <c r="C242" s="127"/>
      <c r="I242" s="127"/>
      <c r="J242" s="127"/>
      <c r="K242" s="127"/>
      <c r="L242" s="127"/>
      <c r="M242" s="127"/>
      <c r="N242" s="127"/>
      <c r="O242" s="127"/>
    </row>
    <row r="243" spans="1:15" s="128" customFormat="1" x14ac:dyDescent="0.25">
      <c r="A243" s="127"/>
      <c r="B243" s="127"/>
      <c r="C243" s="127"/>
      <c r="I243" s="127"/>
      <c r="J243" s="127"/>
      <c r="K243" s="127"/>
      <c r="L243" s="127"/>
      <c r="M243" s="127"/>
      <c r="N243" s="127"/>
      <c r="O243" s="127"/>
    </row>
    <row r="244" spans="1:15" s="128" customFormat="1" x14ac:dyDescent="0.25">
      <c r="A244" s="127"/>
      <c r="B244" s="127"/>
      <c r="C244" s="127"/>
      <c r="I244" s="127"/>
      <c r="J244" s="127"/>
      <c r="K244" s="127"/>
      <c r="L244" s="127"/>
      <c r="M244" s="127"/>
      <c r="N244" s="127"/>
      <c r="O244" s="127"/>
    </row>
    <row r="245" spans="1:15" s="128" customFormat="1" x14ac:dyDescent="0.25">
      <c r="A245" s="127"/>
      <c r="B245" s="127"/>
      <c r="C245" s="127"/>
      <c r="I245" s="127"/>
      <c r="J245" s="127"/>
      <c r="K245" s="127"/>
      <c r="L245" s="127"/>
      <c r="M245" s="127"/>
      <c r="N245" s="127"/>
      <c r="O245" s="127"/>
    </row>
    <row r="246" spans="1:15" s="128" customFormat="1" x14ac:dyDescent="0.25">
      <c r="A246" s="127"/>
      <c r="B246" s="127"/>
      <c r="C246" s="127"/>
      <c r="I246" s="127"/>
      <c r="J246" s="127"/>
      <c r="K246" s="127"/>
      <c r="L246" s="127"/>
      <c r="M246" s="127"/>
      <c r="N246" s="127"/>
      <c r="O246" s="127"/>
    </row>
    <row r="247" spans="1:15" s="128" customFormat="1" x14ac:dyDescent="0.25">
      <c r="A247" s="127"/>
      <c r="B247" s="127"/>
      <c r="C247" s="127"/>
      <c r="I247" s="127"/>
      <c r="J247" s="127"/>
      <c r="K247" s="127"/>
      <c r="L247" s="127"/>
      <c r="M247" s="127"/>
      <c r="N247" s="127"/>
      <c r="O247" s="127"/>
    </row>
    <row r="248" spans="1:15" s="128" customFormat="1" x14ac:dyDescent="0.25">
      <c r="A248" s="127"/>
      <c r="B248" s="127"/>
      <c r="C248" s="127"/>
      <c r="I248" s="127"/>
      <c r="J248" s="127"/>
      <c r="K248" s="127"/>
      <c r="L248" s="127"/>
      <c r="M248" s="127"/>
      <c r="N248" s="127"/>
      <c r="O248" s="127"/>
    </row>
    <row r="249" spans="1:15" s="128" customFormat="1" x14ac:dyDescent="0.25">
      <c r="A249" s="127"/>
      <c r="B249" s="127"/>
      <c r="C249" s="127"/>
      <c r="I249" s="127"/>
      <c r="J249" s="127"/>
      <c r="K249" s="127"/>
      <c r="L249" s="127"/>
      <c r="M249" s="127"/>
      <c r="N249" s="127"/>
      <c r="O249" s="127"/>
    </row>
    <row r="250" spans="1:15" s="128" customFormat="1" x14ac:dyDescent="0.25">
      <c r="A250" s="127"/>
      <c r="B250" s="127"/>
      <c r="C250" s="127"/>
      <c r="I250" s="127"/>
      <c r="J250" s="127"/>
      <c r="K250" s="127"/>
      <c r="L250" s="127"/>
      <c r="M250" s="127"/>
      <c r="N250" s="127"/>
      <c r="O250" s="127"/>
    </row>
    <row r="251" spans="1:15" s="128" customFormat="1" x14ac:dyDescent="0.25">
      <c r="A251" s="127"/>
      <c r="B251" s="127"/>
      <c r="C251" s="127"/>
      <c r="I251" s="127"/>
      <c r="J251" s="127"/>
      <c r="K251" s="127"/>
      <c r="L251" s="127"/>
      <c r="M251" s="127"/>
      <c r="N251" s="127"/>
      <c r="O251" s="127"/>
    </row>
    <row r="252" spans="1:15" s="128" customFormat="1" x14ac:dyDescent="0.25">
      <c r="A252" s="127"/>
      <c r="B252" s="127"/>
      <c r="C252" s="127"/>
      <c r="I252" s="127"/>
      <c r="J252" s="127"/>
      <c r="K252" s="127"/>
      <c r="L252" s="127"/>
      <c r="M252" s="127"/>
      <c r="N252" s="127"/>
      <c r="O252" s="127"/>
    </row>
    <row r="253" spans="1:15" s="128" customFormat="1" x14ac:dyDescent="0.25">
      <c r="A253" s="127"/>
      <c r="B253" s="127"/>
      <c r="C253" s="127"/>
      <c r="I253" s="127"/>
      <c r="J253" s="127"/>
      <c r="K253" s="127"/>
      <c r="L253" s="127"/>
      <c r="M253" s="127"/>
      <c r="N253" s="127"/>
      <c r="O253" s="127"/>
    </row>
    <row r="254" spans="1:15" s="128" customFormat="1" x14ac:dyDescent="0.25">
      <c r="A254" s="127"/>
      <c r="B254" s="127"/>
      <c r="C254" s="127"/>
      <c r="I254" s="127"/>
      <c r="J254" s="127"/>
      <c r="K254" s="127"/>
      <c r="L254" s="127"/>
      <c r="M254" s="127"/>
      <c r="N254" s="127"/>
      <c r="O254" s="127"/>
    </row>
    <row r="255" spans="1:15" s="128" customFormat="1" x14ac:dyDescent="0.25">
      <c r="A255" s="127"/>
      <c r="B255" s="127"/>
      <c r="C255" s="127"/>
      <c r="I255" s="127"/>
      <c r="J255" s="127"/>
      <c r="K255" s="127"/>
      <c r="L255" s="127"/>
      <c r="M255" s="127"/>
      <c r="N255" s="127"/>
      <c r="O255" s="127"/>
    </row>
    <row r="256" spans="1:15" s="128" customFormat="1" x14ac:dyDescent="0.25">
      <c r="A256" s="127"/>
      <c r="B256" s="127"/>
      <c r="C256" s="127"/>
      <c r="I256" s="127"/>
      <c r="J256" s="127"/>
      <c r="K256" s="127"/>
      <c r="L256" s="127"/>
      <c r="M256" s="127"/>
      <c r="N256" s="127"/>
      <c r="O256" s="127"/>
    </row>
    <row r="257" spans="1:15" s="128" customFormat="1" x14ac:dyDescent="0.25">
      <c r="A257" s="127"/>
      <c r="B257" s="127"/>
      <c r="C257" s="127"/>
      <c r="I257" s="127"/>
      <c r="J257" s="127"/>
      <c r="K257" s="127"/>
      <c r="L257" s="127"/>
      <c r="M257" s="127"/>
      <c r="N257" s="127"/>
      <c r="O257" s="127"/>
    </row>
    <row r="258" spans="1:15" s="128" customFormat="1" x14ac:dyDescent="0.25">
      <c r="A258" s="127"/>
      <c r="B258" s="127"/>
      <c r="C258" s="127"/>
      <c r="I258" s="127"/>
      <c r="J258" s="127"/>
      <c r="K258" s="127"/>
      <c r="L258" s="127"/>
      <c r="M258" s="127"/>
      <c r="N258" s="127"/>
      <c r="O258" s="127"/>
    </row>
    <row r="259" spans="1:15" s="128" customFormat="1" x14ac:dyDescent="0.25">
      <c r="A259" s="127"/>
      <c r="B259" s="127"/>
      <c r="C259" s="127"/>
      <c r="I259" s="127"/>
      <c r="J259" s="127"/>
      <c r="K259" s="127"/>
      <c r="L259" s="127"/>
      <c r="M259" s="127"/>
      <c r="N259" s="127"/>
      <c r="O259" s="127"/>
    </row>
    <row r="260" spans="1:15" s="128" customFormat="1" x14ac:dyDescent="0.25">
      <c r="A260" s="127"/>
      <c r="B260" s="127"/>
      <c r="C260" s="127"/>
      <c r="I260" s="127"/>
      <c r="J260" s="127"/>
      <c r="K260" s="127"/>
      <c r="L260" s="127"/>
      <c r="M260" s="127"/>
      <c r="N260" s="127"/>
      <c r="O260" s="127"/>
    </row>
    <row r="261" spans="1:15" s="128" customFormat="1" x14ac:dyDescent="0.25">
      <c r="A261" s="127"/>
      <c r="B261" s="127"/>
      <c r="C261" s="127"/>
      <c r="I261" s="127"/>
      <c r="J261" s="127"/>
      <c r="K261" s="127"/>
      <c r="L261" s="127"/>
      <c r="M261" s="127"/>
      <c r="N261" s="127"/>
      <c r="O261" s="127"/>
    </row>
    <row r="262" spans="1:15" s="128" customFormat="1" x14ac:dyDescent="0.25">
      <c r="A262" s="127"/>
      <c r="B262" s="127"/>
      <c r="C262" s="127"/>
      <c r="I262" s="127"/>
      <c r="J262" s="127"/>
      <c r="K262" s="127"/>
      <c r="L262" s="127"/>
      <c r="M262" s="127"/>
      <c r="N262" s="127"/>
      <c r="O262" s="127"/>
    </row>
    <row r="263" spans="1:15" s="128" customFormat="1" x14ac:dyDescent="0.25">
      <c r="A263" s="127"/>
      <c r="B263" s="127"/>
      <c r="C263" s="127"/>
      <c r="I263" s="127"/>
      <c r="J263" s="127"/>
      <c r="K263" s="127"/>
      <c r="L263" s="127"/>
      <c r="M263" s="127"/>
      <c r="N263" s="127"/>
      <c r="O263" s="127"/>
    </row>
    <row r="264" spans="1:15" s="128" customFormat="1" x14ac:dyDescent="0.25">
      <c r="A264" s="127"/>
      <c r="B264" s="127"/>
      <c r="C264" s="127"/>
      <c r="I264" s="127"/>
      <c r="J264" s="127"/>
      <c r="K264" s="127"/>
      <c r="L264" s="127"/>
      <c r="M264" s="127"/>
      <c r="N264" s="127"/>
      <c r="O264" s="127"/>
    </row>
    <row r="265" spans="1:15" s="128" customFormat="1" x14ac:dyDescent="0.25">
      <c r="A265" s="127"/>
      <c r="B265" s="127"/>
      <c r="C265" s="127"/>
      <c r="I265" s="127"/>
      <c r="J265" s="127"/>
      <c r="K265" s="127"/>
      <c r="L265" s="127"/>
      <c r="M265" s="127"/>
      <c r="N265" s="127"/>
      <c r="O265" s="127"/>
    </row>
    <row r="266" spans="1:15" s="128" customFormat="1" x14ac:dyDescent="0.25">
      <c r="A266" s="127"/>
      <c r="B266" s="127"/>
      <c r="C266" s="127"/>
      <c r="I266" s="127"/>
      <c r="J266" s="127"/>
      <c r="K266" s="127"/>
      <c r="L266" s="127"/>
      <c r="M266" s="127"/>
      <c r="N266" s="127"/>
      <c r="O266" s="127"/>
    </row>
    <row r="267" spans="1:15" s="128" customFormat="1" x14ac:dyDescent="0.25">
      <c r="A267" s="127"/>
      <c r="B267" s="127"/>
      <c r="C267" s="127"/>
      <c r="I267" s="127"/>
      <c r="J267" s="127"/>
      <c r="K267" s="127"/>
      <c r="L267" s="127"/>
      <c r="M267" s="127"/>
      <c r="N267" s="127"/>
      <c r="O267" s="127"/>
    </row>
    <row r="268" spans="1:15" s="128" customFormat="1" x14ac:dyDescent="0.25">
      <c r="A268" s="127"/>
      <c r="B268" s="127"/>
      <c r="C268" s="127"/>
      <c r="I268" s="127"/>
      <c r="J268" s="127"/>
      <c r="K268" s="127"/>
      <c r="L268" s="127"/>
      <c r="M268" s="127"/>
      <c r="N268" s="127"/>
      <c r="O268" s="127"/>
    </row>
    <row r="269" spans="1:15" s="128" customFormat="1" x14ac:dyDescent="0.25">
      <c r="A269" s="127"/>
      <c r="B269" s="127"/>
      <c r="C269" s="127"/>
      <c r="I269" s="127"/>
      <c r="J269" s="127"/>
      <c r="K269" s="127"/>
      <c r="L269" s="127"/>
      <c r="M269" s="127"/>
      <c r="N269" s="127"/>
      <c r="O269" s="127"/>
    </row>
    <row r="270" spans="1:15" s="128" customFormat="1" x14ac:dyDescent="0.25">
      <c r="A270" s="127"/>
      <c r="B270" s="127"/>
      <c r="C270" s="127"/>
      <c r="I270" s="127"/>
      <c r="J270" s="127"/>
      <c r="K270" s="127"/>
      <c r="L270" s="127"/>
      <c r="M270" s="127"/>
      <c r="N270" s="127"/>
      <c r="O270" s="127"/>
    </row>
    <row r="271" spans="1:15" s="128" customFormat="1" x14ac:dyDescent="0.25">
      <c r="A271" s="127"/>
      <c r="B271" s="127"/>
      <c r="C271" s="127"/>
      <c r="I271" s="127"/>
      <c r="J271" s="127"/>
      <c r="K271" s="127"/>
      <c r="L271" s="127"/>
      <c r="M271" s="127"/>
      <c r="N271" s="127"/>
      <c r="O271" s="127"/>
    </row>
    <row r="272" spans="1:15" s="128" customFormat="1" x14ac:dyDescent="0.25">
      <c r="A272" s="127"/>
      <c r="B272" s="127"/>
      <c r="C272" s="127"/>
      <c r="I272" s="127"/>
      <c r="J272" s="127"/>
      <c r="K272" s="127"/>
      <c r="L272" s="127"/>
      <c r="M272" s="127"/>
      <c r="N272" s="127"/>
      <c r="O272" s="127"/>
    </row>
    <row r="273" spans="1:15" s="128" customFormat="1" x14ac:dyDescent="0.25">
      <c r="A273" s="127"/>
      <c r="B273" s="127"/>
      <c r="C273" s="127"/>
      <c r="I273" s="127"/>
      <c r="J273" s="127"/>
      <c r="K273" s="127"/>
      <c r="L273" s="127"/>
      <c r="M273" s="127"/>
      <c r="N273" s="127"/>
      <c r="O273" s="127"/>
    </row>
    <row r="274" spans="1:15" s="128" customFormat="1" x14ac:dyDescent="0.25">
      <c r="A274" s="127"/>
      <c r="B274" s="127"/>
      <c r="C274" s="127"/>
      <c r="I274" s="127"/>
      <c r="J274" s="127"/>
      <c r="K274" s="127"/>
      <c r="L274" s="127"/>
      <c r="M274" s="127"/>
      <c r="N274" s="127"/>
      <c r="O274" s="127"/>
    </row>
    <row r="275" spans="1:15" s="128" customFormat="1" x14ac:dyDescent="0.25">
      <c r="A275" s="127"/>
      <c r="B275" s="127"/>
      <c r="C275" s="127"/>
      <c r="I275" s="127"/>
      <c r="J275" s="127"/>
      <c r="K275" s="127"/>
      <c r="L275" s="127"/>
      <c r="M275" s="127"/>
      <c r="N275" s="127"/>
      <c r="O275" s="127"/>
    </row>
    <row r="276" spans="1:15" s="128" customFormat="1" x14ac:dyDescent="0.25">
      <c r="A276" s="127"/>
      <c r="B276" s="127"/>
      <c r="C276" s="127"/>
      <c r="I276" s="127"/>
      <c r="J276" s="127"/>
      <c r="K276" s="127"/>
      <c r="L276" s="127"/>
      <c r="M276" s="127"/>
      <c r="N276" s="127"/>
      <c r="O276" s="127"/>
    </row>
    <row r="277" spans="1:15" s="128" customFormat="1" x14ac:dyDescent="0.25">
      <c r="A277" s="127"/>
      <c r="B277" s="127"/>
      <c r="C277" s="127"/>
      <c r="I277" s="127"/>
      <c r="J277" s="127"/>
      <c r="K277" s="127"/>
      <c r="L277" s="127"/>
      <c r="M277" s="127"/>
      <c r="N277" s="127"/>
      <c r="O277" s="127"/>
    </row>
    <row r="278" spans="1:15" s="128" customFormat="1" x14ac:dyDescent="0.25">
      <c r="A278" s="127"/>
      <c r="B278" s="127"/>
      <c r="C278" s="127"/>
      <c r="I278" s="127"/>
      <c r="J278" s="127"/>
      <c r="K278" s="127"/>
      <c r="L278" s="127"/>
      <c r="M278" s="127"/>
      <c r="N278" s="127"/>
      <c r="O278" s="127"/>
    </row>
    <row r="279" spans="1:15" s="128" customFormat="1" x14ac:dyDescent="0.25">
      <c r="A279" s="127"/>
      <c r="B279" s="127"/>
      <c r="C279" s="127"/>
      <c r="I279" s="127"/>
      <c r="J279" s="127"/>
      <c r="K279" s="127"/>
      <c r="L279" s="127"/>
      <c r="M279" s="127"/>
      <c r="N279" s="127"/>
      <c r="O279" s="127"/>
    </row>
    <row r="280" spans="1:15" s="128" customFormat="1" x14ac:dyDescent="0.25">
      <c r="A280" s="127"/>
      <c r="B280" s="127"/>
      <c r="C280" s="127"/>
      <c r="I280" s="127"/>
      <c r="J280" s="127"/>
      <c r="K280" s="127"/>
      <c r="L280" s="127"/>
      <c r="M280" s="127"/>
      <c r="N280" s="127"/>
      <c r="O280" s="127"/>
    </row>
    <row r="281" spans="1:15" s="128" customFormat="1" x14ac:dyDescent="0.25">
      <c r="A281" s="127"/>
      <c r="B281" s="127"/>
      <c r="C281" s="127"/>
      <c r="I281" s="127"/>
      <c r="J281" s="127"/>
      <c r="K281" s="127"/>
      <c r="L281" s="127"/>
      <c r="M281" s="127"/>
      <c r="N281" s="127"/>
      <c r="O281" s="127"/>
    </row>
    <row r="282" spans="1:15" s="128" customFormat="1" x14ac:dyDescent="0.25">
      <c r="A282" s="127"/>
      <c r="B282" s="127"/>
      <c r="C282" s="127"/>
      <c r="I282" s="127"/>
      <c r="J282" s="127"/>
      <c r="K282" s="127"/>
      <c r="L282" s="127"/>
      <c r="M282" s="127"/>
      <c r="N282" s="127"/>
      <c r="O282" s="127"/>
    </row>
    <row r="283" spans="1:15" s="128" customFormat="1" x14ac:dyDescent="0.25">
      <c r="A283" s="127"/>
      <c r="B283" s="127"/>
      <c r="C283" s="127"/>
      <c r="I283" s="127"/>
      <c r="J283" s="127"/>
      <c r="K283" s="127"/>
      <c r="L283" s="127"/>
      <c r="M283" s="127"/>
      <c r="N283" s="127"/>
      <c r="O283" s="127"/>
    </row>
    <row r="284" spans="1:15" s="128" customFormat="1" x14ac:dyDescent="0.25">
      <c r="A284" s="127"/>
      <c r="B284" s="127"/>
      <c r="C284" s="127"/>
      <c r="I284" s="127"/>
      <c r="J284" s="127"/>
      <c r="K284" s="127"/>
      <c r="L284" s="127"/>
      <c r="M284" s="127"/>
      <c r="N284" s="127"/>
      <c r="O284" s="127"/>
    </row>
    <row r="285" spans="1:15" s="128" customFormat="1" x14ac:dyDescent="0.25">
      <c r="A285" s="127"/>
      <c r="B285" s="127"/>
      <c r="C285" s="127"/>
      <c r="I285" s="127"/>
      <c r="J285" s="127"/>
      <c r="K285" s="127"/>
      <c r="L285" s="127"/>
      <c r="M285" s="127"/>
      <c r="N285" s="127"/>
      <c r="O285" s="127"/>
    </row>
    <row r="286" spans="1:15" s="128" customFormat="1" x14ac:dyDescent="0.25">
      <c r="A286" s="127"/>
      <c r="B286" s="127"/>
      <c r="C286" s="127"/>
      <c r="I286" s="127"/>
      <c r="J286" s="127"/>
      <c r="K286" s="127"/>
      <c r="L286" s="127"/>
      <c r="M286" s="127"/>
      <c r="N286" s="127"/>
      <c r="O286" s="127"/>
    </row>
    <row r="287" spans="1:15" s="128" customFormat="1" x14ac:dyDescent="0.25">
      <c r="A287" s="127"/>
      <c r="B287" s="127"/>
      <c r="C287" s="127"/>
      <c r="I287" s="127"/>
      <c r="J287" s="127"/>
      <c r="K287" s="127"/>
      <c r="L287" s="127"/>
      <c r="M287" s="127"/>
      <c r="N287" s="127"/>
      <c r="O287" s="127"/>
    </row>
    <row r="288" spans="1:15" s="128" customFormat="1" x14ac:dyDescent="0.25">
      <c r="A288" s="127"/>
      <c r="B288" s="127"/>
      <c r="C288" s="127"/>
      <c r="I288" s="127"/>
      <c r="J288" s="127"/>
      <c r="K288" s="127"/>
      <c r="L288" s="127"/>
      <c r="M288" s="127"/>
      <c r="N288" s="127"/>
      <c r="O288" s="127"/>
    </row>
    <row r="289" spans="1:15" s="128" customFormat="1" x14ac:dyDescent="0.25">
      <c r="A289" s="127"/>
      <c r="B289" s="127"/>
      <c r="C289" s="127"/>
      <c r="I289" s="127"/>
      <c r="J289" s="127"/>
      <c r="K289" s="127"/>
      <c r="L289" s="127"/>
      <c r="M289" s="127"/>
      <c r="N289" s="127"/>
      <c r="O289" s="127"/>
    </row>
    <row r="290" spans="1:15" s="128" customFormat="1" x14ac:dyDescent="0.25">
      <c r="A290" s="127"/>
      <c r="B290" s="127"/>
      <c r="C290" s="127"/>
      <c r="I290" s="127"/>
      <c r="J290" s="127"/>
      <c r="K290" s="127"/>
      <c r="L290" s="127"/>
      <c r="M290" s="127"/>
      <c r="N290" s="127"/>
      <c r="O290" s="127"/>
    </row>
    <row r="291" spans="1:15" s="128" customFormat="1" x14ac:dyDescent="0.25">
      <c r="A291" s="127"/>
      <c r="B291" s="127"/>
      <c r="C291" s="127"/>
      <c r="I291" s="127"/>
      <c r="J291" s="127"/>
      <c r="K291" s="127"/>
      <c r="L291" s="127"/>
      <c r="M291" s="127"/>
      <c r="N291" s="127"/>
      <c r="O291" s="127"/>
    </row>
    <row r="292" spans="1:15" s="128" customFormat="1" x14ac:dyDescent="0.25">
      <c r="A292" s="127"/>
      <c r="B292" s="127"/>
      <c r="C292" s="127"/>
      <c r="I292" s="127"/>
      <c r="J292" s="127"/>
      <c r="K292" s="127"/>
      <c r="L292" s="127"/>
      <c r="M292" s="127"/>
      <c r="N292" s="127"/>
      <c r="O292" s="127"/>
    </row>
    <row r="293" spans="1:15" s="128" customFormat="1" x14ac:dyDescent="0.25">
      <c r="A293" s="127"/>
      <c r="B293" s="127"/>
      <c r="C293" s="127"/>
      <c r="I293" s="127"/>
      <c r="J293" s="127"/>
      <c r="K293" s="127"/>
      <c r="L293" s="127"/>
      <c r="M293" s="127"/>
      <c r="N293" s="127"/>
      <c r="O293" s="127"/>
    </row>
    <row r="294" spans="1:15" s="128" customFormat="1" x14ac:dyDescent="0.25">
      <c r="A294" s="127"/>
      <c r="B294" s="127"/>
      <c r="C294" s="127"/>
      <c r="I294" s="127"/>
      <c r="J294" s="127"/>
      <c r="K294" s="127"/>
      <c r="L294" s="127"/>
      <c r="M294" s="127"/>
      <c r="N294" s="127"/>
      <c r="O294" s="127"/>
    </row>
    <row r="295" spans="1:15" s="128" customFormat="1" x14ac:dyDescent="0.25">
      <c r="A295" s="127"/>
      <c r="B295" s="127"/>
      <c r="C295" s="127"/>
      <c r="I295" s="127"/>
      <c r="J295" s="127"/>
      <c r="K295" s="127"/>
      <c r="L295" s="127"/>
      <c r="M295" s="127"/>
      <c r="N295" s="127"/>
      <c r="O295" s="127"/>
    </row>
    <row r="296" spans="1:15" s="128" customFormat="1" x14ac:dyDescent="0.25">
      <c r="A296" s="127"/>
      <c r="B296" s="127"/>
      <c r="C296" s="127"/>
      <c r="I296" s="127"/>
      <c r="J296" s="127"/>
      <c r="K296" s="127"/>
      <c r="L296" s="127"/>
      <c r="M296" s="127"/>
      <c r="N296" s="127"/>
      <c r="O296" s="127"/>
    </row>
    <row r="297" spans="1:15" s="128" customFormat="1" x14ac:dyDescent="0.25">
      <c r="A297" s="127"/>
      <c r="B297" s="127"/>
      <c r="C297" s="127"/>
      <c r="I297" s="127"/>
      <c r="J297" s="127"/>
      <c r="K297" s="127"/>
      <c r="L297" s="127"/>
      <c r="M297" s="127"/>
      <c r="N297" s="127"/>
      <c r="O297" s="127"/>
    </row>
    <row r="298" spans="1:15" s="128" customFormat="1" x14ac:dyDescent="0.25">
      <c r="A298" s="127"/>
      <c r="B298" s="127"/>
      <c r="C298" s="127"/>
      <c r="I298" s="127"/>
      <c r="J298" s="127"/>
      <c r="K298" s="127"/>
      <c r="L298" s="127"/>
      <c r="M298" s="127"/>
      <c r="N298" s="127"/>
      <c r="O298" s="127"/>
    </row>
    <row r="299" spans="1:15" s="128" customFormat="1" ht="13" thickBot="1" x14ac:dyDescent="0.3">
      <c r="A299" s="127"/>
      <c r="B299" s="127"/>
      <c r="C299" s="127"/>
      <c r="I299" s="127"/>
      <c r="J299" s="127"/>
      <c r="K299" s="127"/>
      <c r="L299" s="127"/>
      <c r="M299" s="127"/>
      <c r="N299" s="127"/>
      <c r="O299" s="127"/>
    </row>
    <row r="300" spans="1:15" s="128" customFormat="1" x14ac:dyDescent="0.25">
      <c r="A300" s="127"/>
      <c r="B300" s="550" t="s">
        <v>248</v>
      </c>
      <c r="C300" s="551"/>
      <c r="D300" s="552"/>
      <c r="E300" s="131">
        <v>17256</v>
      </c>
      <c r="F300" s="132" t="s">
        <v>247</v>
      </c>
      <c r="G300" s="131" t="s">
        <v>246</v>
      </c>
      <c r="H300" s="543">
        <v>4600</v>
      </c>
      <c r="I300" s="127"/>
      <c r="J300" s="127"/>
      <c r="K300" s="127"/>
      <c r="L300" s="127"/>
      <c r="M300" s="127"/>
      <c r="N300" s="127"/>
      <c r="O300" s="127"/>
    </row>
    <row r="301" spans="1:15" s="128" customFormat="1" ht="13" thickBot="1" x14ac:dyDescent="0.3">
      <c r="A301" s="127"/>
      <c r="B301" s="556" t="s">
        <v>245</v>
      </c>
      <c r="C301" s="546"/>
      <c r="D301" s="547"/>
      <c r="E301" s="129">
        <v>32150</v>
      </c>
      <c r="F301" s="130" t="s">
        <v>244</v>
      </c>
      <c r="G301" s="129" t="s">
        <v>243</v>
      </c>
      <c r="H301" s="544"/>
      <c r="I301" s="127"/>
      <c r="J301" s="127"/>
      <c r="K301" s="127"/>
      <c r="L301" s="127"/>
      <c r="M301" s="127"/>
      <c r="N301" s="127"/>
      <c r="O301" s="127"/>
    </row>
    <row r="302" spans="1:15" s="128" customFormat="1" x14ac:dyDescent="0.25">
      <c r="A302" s="127"/>
      <c r="B302" s="127"/>
      <c r="C302" s="127"/>
      <c r="I302" s="127"/>
      <c r="J302" s="127"/>
      <c r="K302" s="127"/>
      <c r="L302" s="127"/>
      <c r="M302" s="127"/>
      <c r="N302" s="127"/>
      <c r="O302" s="127"/>
    </row>
    <row r="303" spans="1:15" s="128" customFormat="1" x14ac:dyDescent="0.25">
      <c r="A303" s="127"/>
      <c r="B303" s="127"/>
      <c r="C303" s="127"/>
      <c r="I303" s="127"/>
      <c r="J303" s="127"/>
      <c r="K303" s="127"/>
      <c r="L303" s="127"/>
      <c r="M303" s="127"/>
      <c r="N303" s="127"/>
      <c r="O303" s="127"/>
    </row>
    <row r="315" spans="2:8" ht="13" thickBot="1" x14ac:dyDescent="0.3"/>
    <row r="316" spans="2:8" x14ac:dyDescent="0.25">
      <c r="B316" s="550" t="s">
        <v>248</v>
      </c>
      <c r="C316" s="551"/>
      <c r="D316" s="552"/>
      <c r="E316" s="131">
        <v>17256</v>
      </c>
      <c r="F316" s="132" t="s">
        <v>247</v>
      </c>
      <c r="G316" s="131" t="s">
        <v>246</v>
      </c>
      <c r="H316" s="543">
        <v>4600</v>
      </c>
    </row>
    <row r="317" spans="2:8" ht="13" thickBot="1" x14ac:dyDescent="0.3">
      <c r="B317" s="545" t="s">
        <v>245</v>
      </c>
      <c r="C317" s="546"/>
      <c r="D317" s="547"/>
      <c r="E317" s="129">
        <v>32150</v>
      </c>
      <c r="F317" s="130" t="s">
        <v>244</v>
      </c>
      <c r="G317" s="129" t="s">
        <v>243</v>
      </c>
      <c r="H317" s="544"/>
    </row>
  </sheetData>
  <sheetProtection selectLockedCells="1"/>
  <mergeCells count="186">
    <mergeCell ref="B300:D300"/>
    <mergeCell ref="H300:H301"/>
    <mergeCell ref="B301:D301"/>
    <mergeCell ref="B316:D316"/>
    <mergeCell ref="H316:H317"/>
    <mergeCell ref="B317:D317"/>
    <mergeCell ref="A2:H2"/>
    <mergeCell ref="C5:G5"/>
    <mergeCell ref="A6:B6"/>
    <mergeCell ref="A3:H3"/>
    <mergeCell ref="A4:H4"/>
    <mergeCell ref="E6:F6"/>
    <mergeCell ref="A7:B7"/>
    <mergeCell ref="A13:A14"/>
    <mergeCell ref="B13:D13"/>
    <mergeCell ref="B14:D14"/>
    <mergeCell ref="A11:A12"/>
    <mergeCell ref="B11:D11"/>
    <mergeCell ref="B12:D12"/>
    <mergeCell ref="A9:A10"/>
    <mergeCell ref="E7:F7"/>
    <mergeCell ref="B15:D15"/>
    <mergeCell ref="H15:H16"/>
    <mergeCell ref="B16:D16"/>
    <mergeCell ref="B9:D10"/>
    <mergeCell ref="F9:F10"/>
    <mergeCell ref="A33:A34"/>
    <mergeCell ref="B33:D33"/>
    <mergeCell ref="H33:H34"/>
    <mergeCell ref="B34:D34"/>
    <mergeCell ref="A31:A32"/>
    <mergeCell ref="B31:D31"/>
    <mergeCell ref="H31:H32"/>
    <mergeCell ref="B32:D32"/>
    <mergeCell ref="B19:D19"/>
    <mergeCell ref="H19:H20"/>
    <mergeCell ref="B20:D20"/>
    <mergeCell ref="B21:D21"/>
    <mergeCell ref="H21:H22"/>
    <mergeCell ref="B22:D22"/>
    <mergeCell ref="B23:D23"/>
    <mergeCell ref="H23:H24"/>
    <mergeCell ref="B24:D24"/>
    <mergeCell ref="B25:D25"/>
    <mergeCell ref="H25:H26"/>
    <mergeCell ref="H13:H14"/>
    <mergeCell ref="H11:H12"/>
    <mergeCell ref="G9:G10"/>
    <mergeCell ref="A69:A70"/>
    <mergeCell ref="B69:D69"/>
    <mergeCell ref="H69:H70"/>
    <mergeCell ref="B70:D70"/>
    <mergeCell ref="H51:H52"/>
    <mergeCell ref="B52:D52"/>
    <mergeCell ref="A49:A50"/>
    <mergeCell ref="B49:D49"/>
    <mergeCell ref="H49:H50"/>
    <mergeCell ref="B50:D50"/>
    <mergeCell ref="A63:A64"/>
    <mergeCell ref="B63:D63"/>
    <mergeCell ref="H63:H64"/>
    <mergeCell ref="B64:D64"/>
    <mergeCell ref="H67:H68"/>
    <mergeCell ref="B58:D58"/>
    <mergeCell ref="A55:A56"/>
    <mergeCell ref="H61:H62"/>
    <mergeCell ref="H65:H66"/>
    <mergeCell ref="B66:D66"/>
    <mergeCell ref="H55:H56"/>
    <mergeCell ref="H53:H54"/>
    <mergeCell ref="A98:H98"/>
    <mergeCell ref="A71:A72"/>
    <mergeCell ref="B71:D71"/>
    <mergeCell ref="H71:H72"/>
    <mergeCell ref="B72:D72"/>
    <mergeCell ref="A73:A74"/>
    <mergeCell ref="B73:D73"/>
    <mergeCell ref="H73:H74"/>
    <mergeCell ref="B74:D74"/>
    <mergeCell ref="A97:H97"/>
    <mergeCell ref="E92:H92"/>
    <mergeCell ref="B78:D78"/>
    <mergeCell ref="A79:A80"/>
    <mergeCell ref="B79:D79"/>
    <mergeCell ref="H79:H80"/>
    <mergeCell ref="B80:D80"/>
    <mergeCell ref="A81:A82"/>
    <mergeCell ref="B81:D81"/>
    <mergeCell ref="H81:H82"/>
    <mergeCell ref="B82:D82"/>
    <mergeCell ref="H85:H86"/>
    <mergeCell ref="B86:D86"/>
    <mergeCell ref="A87:A88"/>
    <mergeCell ref="B87:D87"/>
    <mergeCell ref="E95:F95"/>
    <mergeCell ref="A75:A76"/>
    <mergeCell ref="B75:D75"/>
    <mergeCell ref="H75:H76"/>
    <mergeCell ref="B76:D76"/>
    <mergeCell ref="A77:A78"/>
    <mergeCell ref="B77:D77"/>
    <mergeCell ref="H77:H78"/>
    <mergeCell ref="E93:F94"/>
    <mergeCell ref="G93:H94"/>
    <mergeCell ref="H87:H88"/>
    <mergeCell ref="B88:D88"/>
    <mergeCell ref="A89:A90"/>
    <mergeCell ref="B89:D89"/>
    <mergeCell ref="H89:H90"/>
    <mergeCell ref="B90:D90"/>
    <mergeCell ref="A83:A84"/>
    <mergeCell ref="B83:D83"/>
    <mergeCell ref="H83:H84"/>
    <mergeCell ref="B84:D84"/>
    <mergeCell ref="A85:A86"/>
    <mergeCell ref="B85:D85"/>
    <mergeCell ref="G95:H95"/>
    <mergeCell ref="E9:E10"/>
    <mergeCell ref="A67:A68"/>
    <mergeCell ref="B67:D67"/>
    <mergeCell ref="B68:D68"/>
    <mergeCell ref="A65:A66"/>
    <mergeCell ref="B65:D65"/>
    <mergeCell ref="A47:A48"/>
    <mergeCell ref="B47:D47"/>
    <mergeCell ref="H47:H48"/>
    <mergeCell ref="B48:D48"/>
    <mergeCell ref="H43:H44"/>
    <mergeCell ref="B44:D44"/>
    <mergeCell ref="A41:A42"/>
    <mergeCell ref="B41:D41"/>
    <mergeCell ref="H41:H42"/>
    <mergeCell ref="B42:D42"/>
    <mergeCell ref="H59:H60"/>
    <mergeCell ref="B60:D60"/>
    <mergeCell ref="A57:A58"/>
    <mergeCell ref="B57:D57"/>
    <mergeCell ref="H57:H58"/>
    <mergeCell ref="B51:D51"/>
    <mergeCell ref="A21:A22"/>
    <mergeCell ref="A27:A28"/>
    <mergeCell ref="A29:A30"/>
    <mergeCell ref="A23:A24"/>
    <mergeCell ref="A25:A26"/>
    <mergeCell ref="A51:A52"/>
    <mergeCell ref="A61:A62"/>
    <mergeCell ref="B61:D61"/>
    <mergeCell ref="B62:D62"/>
    <mergeCell ref="A59:A60"/>
    <mergeCell ref="B59:D59"/>
    <mergeCell ref="B55:D55"/>
    <mergeCell ref="B56:D56"/>
    <mergeCell ref="A53:A54"/>
    <mergeCell ref="B53:D53"/>
    <mergeCell ref="B54:D54"/>
    <mergeCell ref="B26:D26"/>
    <mergeCell ref="B37:D37"/>
    <mergeCell ref="B38:D38"/>
    <mergeCell ref="B27:D27"/>
    <mergeCell ref="B28:D28"/>
    <mergeCell ref="B29:D29"/>
    <mergeCell ref="B30:D30"/>
    <mergeCell ref="A15:A16"/>
    <mergeCell ref="A17:A18"/>
    <mergeCell ref="A35:A36"/>
    <mergeCell ref="B35:D35"/>
    <mergeCell ref="H35:H36"/>
    <mergeCell ref="B36:D36"/>
    <mergeCell ref="A45:A46"/>
    <mergeCell ref="B45:D45"/>
    <mergeCell ref="H45:H46"/>
    <mergeCell ref="B46:D46"/>
    <mergeCell ref="A43:A44"/>
    <mergeCell ref="B43:D43"/>
    <mergeCell ref="A39:A40"/>
    <mergeCell ref="B39:D39"/>
    <mergeCell ref="H39:H40"/>
    <mergeCell ref="B40:D40"/>
    <mergeCell ref="A37:A38"/>
    <mergeCell ref="A19:A20"/>
    <mergeCell ref="H37:H38"/>
    <mergeCell ref="H27:H28"/>
    <mergeCell ref="H29:H30"/>
    <mergeCell ref="B17:D17"/>
    <mergeCell ref="H17:H18"/>
    <mergeCell ref="B18:D18"/>
  </mergeCells>
  <printOptions horizontalCentered="1"/>
  <pageMargins left="0.19685039370078741" right="0.19685039370078741" top="0.39370078740157483" bottom="0.19685039370078741" header="0" footer="0"/>
  <pageSetup paperSize="9" scale="85" fitToHeight="2" orientation="portrait" r:id="rId1"/>
  <headerFooter>
    <oddHeader>&amp;L&amp;G&amp;C&amp;"Arial Cyr,полужирный"ТУРНИР ПО ВИДУ СПОРТА
"ТЕННИС" (0130002611Я)</oddHeader>
  </headerFooter>
  <rowBreaks count="1" manualBreakCount="1">
    <brk id="64" max="16383" man="1"/>
  </rowBreaks>
  <drawing r:id="rId2"/>
  <legacyDrawingHF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indexed="49"/>
    <pageSetUpPr fitToPage="1"/>
  </sheetPr>
  <dimension ref="A1:S1000"/>
  <sheetViews>
    <sheetView showGridLines="0" showZeros="0" zoomScaleNormal="50" workbookViewId="0">
      <pane ySplit="11" topLeftCell="A12" activePane="bottomLeft" state="frozen"/>
      <selection activeCell="N32" sqref="N32"/>
      <selection pane="bottomLeft" activeCell="N32" sqref="N32"/>
    </sheetView>
  </sheetViews>
  <sheetFormatPr defaultColWidth="9.1796875" defaultRowHeight="12.5" x14ac:dyDescent="0.25"/>
  <cols>
    <col min="1" max="1" width="8.81640625" style="162" customWidth="1"/>
    <col min="2" max="2" width="5.7265625" style="162" customWidth="1"/>
    <col min="3" max="3" width="5.7265625" style="114" hidden="1" customWidth="1"/>
    <col min="4" max="4" width="20.7265625" style="162" customWidth="1"/>
    <col min="5" max="5" width="4.7265625" style="162" customWidth="1"/>
    <col min="6" max="6" width="12.7265625" style="162" customWidth="1"/>
    <col min="7" max="7" width="2.453125" style="162" customWidth="1"/>
    <col min="8" max="9" width="8.54296875" style="162" customWidth="1"/>
    <col min="10" max="10" width="2.453125" style="162" customWidth="1"/>
    <col min="11" max="12" width="8.54296875" style="162" customWidth="1"/>
    <col min="13" max="13" width="2.453125" style="162" customWidth="1"/>
    <col min="14" max="15" width="8.54296875" style="162" customWidth="1"/>
    <col min="16" max="16" width="2.453125" style="162" customWidth="1"/>
    <col min="17" max="18" width="8.54296875" style="162" customWidth="1"/>
    <col min="19" max="19" width="10.1796875" style="162" customWidth="1"/>
    <col min="20" max="16384" width="9.1796875" style="162"/>
  </cols>
  <sheetData>
    <row r="1" spans="1:19" ht="30" customHeight="1" x14ac:dyDescent="0.3">
      <c r="A1" s="452" t="s">
        <v>473</v>
      </c>
      <c r="B1" s="452"/>
      <c r="C1" s="452"/>
      <c r="D1" s="452"/>
      <c r="E1" s="452"/>
      <c r="F1" s="452"/>
      <c r="G1" s="452"/>
      <c r="H1" s="452"/>
      <c r="I1" s="452"/>
      <c r="J1" s="452"/>
      <c r="K1" s="452"/>
      <c r="L1" s="452"/>
      <c r="M1" s="452"/>
      <c r="N1" s="452"/>
      <c r="O1" s="452"/>
      <c r="P1" s="452"/>
      <c r="Q1" s="452"/>
      <c r="R1" s="452"/>
    </row>
    <row r="2" spans="1:19" x14ac:dyDescent="0.25">
      <c r="A2" s="453" t="s">
        <v>0</v>
      </c>
      <c r="B2" s="454"/>
      <c r="C2" s="454"/>
      <c r="D2" s="454"/>
      <c r="E2" s="454"/>
      <c r="F2" s="454"/>
      <c r="G2" s="454"/>
      <c r="H2" s="454"/>
      <c r="I2" s="454"/>
      <c r="J2" s="454"/>
      <c r="K2" s="454"/>
      <c r="L2" s="454"/>
      <c r="M2" s="454"/>
      <c r="N2" s="454"/>
      <c r="O2" s="454"/>
      <c r="P2" s="454"/>
      <c r="Q2" s="454"/>
      <c r="R2" s="455"/>
    </row>
    <row r="3" spans="1:19" s="119" customFormat="1" ht="25" x14ac:dyDescent="0.25">
      <c r="A3" s="674" t="s">
        <v>277</v>
      </c>
      <c r="B3" s="675"/>
      <c r="C3" s="675"/>
      <c r="D3" s="675"/>
      <c r="E3" s="675"/>
      <c r="F3" s="675"/>
      <c r="G3" s="675"/>
      <c r="H3" s="675"/>
      <c r="I3" s="675"/>
      <c r="J3" s="675"/>
      <c r="K3" s="675"/>
      <c r="L3" s="675"/>
      <c r="M3" s="675"/>
      <c r="N3" s="675"/>
      <c r="O3" s="675"/>
      <c r="P3" s="675"/>
      <c r="Q3" s="675"/>
      <c r="R3" s="676"/>
    </row>
    <row r="4" spans="1:19" ht="9" customHeight="1" x14ac:dyDescent="0.25">
      <c r="A4" s="677"/>
      <c r="B4" s="677"/>
      <c r="C4" s="677"/>
      <c r="D4" s="677"/>
      <c r="E4" s="677"/>
      <c r="F4" s="677"/>
      <c r="G4" s="677"/>
      <c r="H4" s="677"/>
      <c r="I4" s="677"/>
      <c r="J4" s="677"/>
      <c r="K4" s="677"/>
      <c r="L4" s="677"/>
      <c r="M4" s="677"/>
      <c r="N4" s="677"/>
      <c r="O4" s="677"/>
      <c r="P4" s="677"/>
      <c r="Q4" s="677"/>
      <c r="R4" s="677"/>
    </row>
    <row r="5" spans="1:19" s="164" customFormat="1" x14ac:dyDescent="0.25">
      <c r="A5" s="542" t="s">
        <v>1</v>
      </c>
      <c r="B5" s="542"/>
      <c r="C5" s="542"/>
      <c r="D5" s="542"/>
      <c r="E5" s="670" t="s">
        <v>2</v>
      </c>
      <c r="F5" s="672"/>
      <c r="G5" s="670" t="s">
        <v>3</v>
      </c>
      <c r="H5" s="671"/>
      <c r="I5" s="671"/>
      <c r="J5" s="671"/>
      <c r="K5" s="672"/>
      <c r="L5" s="542" t="s">
        <v>4</v>
      </c>
      <c r="M5" s="542"/>
      <c r="N5" s="542"/>
      <c r="O5" s="542"/>
      <c r="P5" s="542" t="s">
        <v>5</v>
      </c>
      <c r="Q5" s="542"/>
      <c r="R5" s="5" t="s">
        <v>6</v>
      </c>
    </row>
    <row r="6" spans="1:19" s="165" customFormat="1" ht="13" x14ac:dyDescent="0.25">
      <c r="A6" s="444" t="s">
        <v>7</v>
      </c>
      <c r="B6" s="444"/>
      <c r="C6" s="444"/>
      <c r="D6" s="444"/>
      <c r="E6" s="446" t="s">
        <v>376</v>
      </c>
      <c r="F6" s="448"/>
      <c r="G6" s="446" t="s">
        <v>8</v>
      </c>
      <c r="H6" s="447"/>
      <c r="I6" s="447"/>
      <c r="J6" s="447"/>
      <c r="K6" s="448"/>
      <c r="L6" s="444" t="s">
        <v>8</v>
      </c>
      <c r="M6" s="444"/>
      <c r="N6" s="444"/>
      <c r="O6" s="444"/>
      <c r="P6" s="444" t="s">
        <v>10</v>
      </c>
      <c r="Q6" s="444"/>
      <c r="R6" s="8" t="s">
        <v>137</v>
      </c>
    </row>
    <row r="7" spans="1:19" ht="16.899999999999999" customHeight="1" x14ac:dyDescent="0.25">
      <c r="A7" s="167"/>
      <c r="B7" s="167"/>
      <c r="C7" s="168">
        <v>1</v>
      </c>
      <c r="D7" s="167"/>
      <c r="E7" s="167"/>
      <c r="F7" s="434"/>
      <c r="G7" s="434"/>
      <c r="H7" s="434"/>
      <c r="I7" s="434"/>
      <c r="J7" s="434"/>
      <c r="K7" s="434"/>
      <c r="L7" s="434"/>
      <c r="M7" s="434"/>
      <c r="N7" s="434"/>
      <c r="O7" s="434"/>
      <c r="P7" s="434"/>
      <c r="Q7" s="434"/>
      <c r="R7" s="167"/>
    </row>
    <row r="8" spans="1:19" ht="16.899999999999999" hidden="1" customHeight="1" x14ac:dyDescent="0.25">
      <c r="A8" s="167"/>
      <c r="B8" s="167"/>
      <c r="C8" s="168"/>
      <c r="D8" s="167"/>
      <c r="E8" s="167"/>
      <c r="F8" s="168"/>
      <c r="G8" s="168"/>
      <c r="H8" s="168"/>
      <c r="I8" s="168"/>
      <c r="J8" s="168"/>
      <c r="K8" s="168"/>
      <c r="L8" s="168"/>
      <c r="M8" s="168"/>
      <c r="N8" s="168"/>
      <c r="O8" s="168"/>
      <c r="P8" s="168"/>
      <c r="Q8" s="168"/>
      <c r="R8" s="167"/>
    </row>
    <row r="9" spans="1:19" ht="6" customHeight="1" x14ac:dyDescent="0.25">
      <c r="A9" s="435" t="s">
        <v>306</v>
      </c>
      <c r="B9" s="437" t="s">
        <v>307</v>
      </c>
      <c r="C9" s="667">
        <v>11</v>
      </c>
      <c r="D9" s="441" t="s">
        <v>375</v>
      </c>
      <c r="E9" s="433"/>
      <c r="F9" s="433" t="s">
        <v>18</v>
      </c>
      <c r="G9" s="170"/>
      <c r="H9" s="171"/>
    </row>
    <row r="10" spans="1:19" ht="11.25" customHeight="1" x14ac:dyDescent="0.25">
      <c r="A10" s="436"/>
      <c r="B10" s="438"/>
      <c r="C10" s="667"/>
      <c r="D10" s="441"/>
      <c r="E10" s="433"/>
      <c r="F10" s="433"/>
      <c r="G10" s="172"/>
      <c r="H10" s="173"/>
      <c r="I10" s="431" t="s">
        <v>374</v>
      </c>
      <c r="J10" s="431"/>
      <c r="K10" s="431"/>
      <c r="L10" s="431" t="s">
        <v>373</v>
      </c>
      <c r="M10" s="431"/>
      <c r="N10" s="431"/>
      <c r="O10" s="433" t="s">
        <v>308</v>
      </c>
      <c r="P10" s="433"/>
      <c r="Q10" s="433"/>
      <c r="R10" s="433"/>
    </row>
    <row r="11" spans="1:19" s="169" customFormat="1" ht="11.25" customHeight="1" thickBot="1" x14ac:dyDescent="0.3">
      <c r="A11" s="436"/>
      <c r="B11" s="438"/>
      <c r="C11" s="668"/>
      <c r="D11" s="442"/>
      <c r="E11" s="443"/>
      <c r="F11" s="443"/>
      <c r="G11" s="174"/>
      <c r="H11" s="175"/>
      <c r="I11" s="432" t="s">
        <v>372</v>
      </c>
      <c r="J11" s="432"/>
      <c r="K11" s="432"/>
      <c r="L11" s="432" t="s">
        <v>372</v>
      </c>
      <c r="M11" s="432"/>
      <c r="N11" s="432"/>
      <c r="O11" s="673"/>
      <c r="P11" s="673"/>
      <c r="Q11" s="673"/>
      <c r="R11" s="673"/>
    </row>
    <row r="12" spans="1:19" s="169" customFormat="1" ht="18" customHeight="1" x14ac:dyDescent="0.25">
      <c r="A12" s="650" t="s">
        <v>371</v>
      </c>
      <c r="B12" s="411">
        <v>1</v>
      </c>
      <c r="C12" s="642">
        <v>1</v>
      </c>
      <c r="D12" s="267" t="s">
        <v>352</v>
      </c>
      <c r="E12" s="200" t="s">
        <v>370</v>
      </c>
      <c r="F12" s="266" t="s">
        <v>82</v>
      </c>
      <c r="G12" s="656" t="s">
        <v>352</v>
      </c>
      <c r="H12" s="657"/>
      <c r="I12" s="657"/>
      <c r="J12" s="180"/>
      <c r="K12" s="181"/>
      <c r="L12" s="181"/>
      <c r="M12" s="168"/>
      <c r="N12" s="168"/>
      <c r="O12" s="168"/>
      <c r="P12" s="168"/>
      <c r="Q12" s="168"/>
      <c r="R12" s="168"/>
    </row>
    <row r="13" spans="1:19" s="114" customFormat="1" ht="18" customHeight="1" x14ac:dyDescent="0.25">
      <c r="A13" s="651"/>
      <c r="B13" s="412"/>
      <c r="C13" s="636"/>
      <c r="D13" s="262" t="s">
        <v>351</v>
      </c>
      <c r="E13" s="227" t="s">
        <v>282</v>
      </c>
      <c r="F13" s="261" t="s">
        <v>82</v>
      </c>
      <c r="G13" s="653" t="s">
        <v>351</v>
      </c>
      <c r="H13" s="654"/>
      <c r="I13" s="654"/>
      <c r="J13" s="208"/>
      <c r="K13" s="190"/>
      <c r="L13" s="190"/>
      <c r="M13" s="191"/>
      <c r="N13" s="191"/>
      <c r="O13" s="191"/>
      <c r="P13" s="191"/>
      <c r="Q13" s="191"/>
      <c r="R13" s="191"/>
      <c r="S13" s="203"/>
    </row>
    <row r="14" spans="1:19" s="114" customFormat="1" ht="18" customHeight="1" x14ac:dyDescent="0.25">
      <c r="A14" s="646" t="s">
        <v>309</v>
      </c>
      <c r="B14" s="399">
        <v>2</v>
      </c>
      <c r="C14" s="642" t="s">
        <v>355</v>
      </c>
      <c r="D14" s="281" t="s">
        <v>355</v>
      </c>
      <c r="E14" s="280" t="s">
        <v>309</v>
      </c>
      <c r="F14" s="279" t="s">
        <v>309</v>
      </c>
      <c r="G14" s="243">
        <v>1</v>
      </c>
      <c r="H14" s="645"/>
      <c r="I14" s="652"/>
      <c r="J14" s="189"/>
      <c r="K14" s="190"/>
      <c r="L14" s="190"/>
      <c r="M14" s="191"/>
      <c r="N14" s="191"/>
      <c r="O14" s="191"/>
      <c r="P14" s="191"/>
      <c r="Q14" s="191"/>
      <c r="R14" s="191"/>
      <c r="S14" s="203"/>
    </row>
    <row r="15" spans="1:19" s="114" customFormat="1" ht="18" customHeight="1" thickBot="1" x14ac:dyDescent="0.3">
      <c r="A15" s="647"/>
      <c r="B15" s="400"/>
      <c r="C15" s="661"/>
      <c r="D15" s="278" t="s">
        <v>355</v>
      </c>
      <c r="E15" s="277" t="s">
        <v>309</v>
      </c>
      <c r="F15" s="276" t="s">
        <v>309</v>
      </c>
      <c r="G15" s="256"/>
      <c r="H15" s="644"/>
      <c r="I15" s="659"/>
      <c r="J15" s="665" t="s">
        <v>352</v>
      </c>
      <c r="K15" s="666"/>
      <c r="L15" s="666"/>
      <c r="M15" s="189"/>
      <c r="N15" s="191"/>
      <c r="O15" s="191"/>
      <c r="P15" s="191"/>
      <c r="Q15" s="191"/>
      <c r="R15" s="191"/>
      <c r="S15" s="203"/>
    </row>
    <row r="16" spans="1:19" s="114" customFormat="1" ht="18" customHeight="1" x14ac:dyDescent="0.25">
      <c r="A16" s="648"/>
      <c r="B16" s="634"/>
      <c r="C16" s="637"/>
      <c r="D16" s="640"/>
      <c r="E16" s="258"/>
      <c r="F16" s="640"/>
      <c r="G16" s="256"/>
      <c r="H16" s="179"/>
      <c r="I16" s="212"/>
      <c r="J16" s="362" t="s">
        <v>351</v>
      </c>
      <c r="K16" s="669"/>
      <c r="L16" s="669"/>
      <c r="M16" s="189"/>
      <c r="N16" s="191"/>
      <c r="O16" s="191"/>
      <c r="P16" s="191"/>
      <c r="Q16" s="191"/>
      <c r="R16" s="191"/>
      <c r="S16" s="203"/>
    </row>
    <row r="17" spans="1:19" s="114" customFormat="1" ht="18" customHeight="1" thickBot="1" x14ac:dyDescent="0.3">
      <c r="A17" s="649"/>
      <c r="B17" s="426"/>
      <c r="C17" s="428"/>
      <c r="D17" s="641"/>
      <c r="E17" s="257"/>
      <c r="F17" s="641"/>
      <c r="G17" s="256"/>
      <c r="H17" s="179"/>
      <c r="I17" s="212"/>
      <c r="J17" s="255"/>
      <c r="K17" s="645" t="s">
        <v>468</v>
      </c>
      <c r="L17" s="645"/>
      <c r="M17" s="259"/>
      <c r="N17" s="191"/>
      <c r="O17" s="191"/>
      <c r="P17" s="191"/>
      <c r="Q17" s="191"/>
      <c r="R17" s="191"/>
      <c r="S17" s="203"/>
    </row>
    <row r="18" spans="1:19" s="114" customFormat="1" ht="18" customHeight="1" x14ac:dyDescent="0.25">
      <c r="A18" s="650" t="s">
        <v>309</v>
      </c>
      <c r="B18" s="411">
        <v>3</v>
      </c>
      <c r="C18" s="635">
        <v>7</v>
      </c>
      <c r="D18" s="267" t="s">
        <v>339</v>
      </c>
      <c r="E18" s="200" t="s">
        <v>337</v>
      </c>
      <c r="F18" s="266" t="s">
        <v>29</v>
      </c>
      <c r="G18" s="656" t="s">
        <v>367</v>
      </c>
      <c r="H18" s="657"/>
      <c r="I18" s="658"/>
      <c r="J18" s="251"/>
      <c r="K18" s="644"/>
      <c r="L18" s="644"/>
      <c r="M18" s="259"/>
      <c r="N18" s="191"/>
      <c r="O18" s="191"/>
      <c r="P18" s="191"/>
      <c r="Q18" s="191"/>
      <c r="R18" s="191"/>
      <c r="S18" s="203"/>
    </row>
    <row r="19" spans="1:19" s="114" customFormat="1" ht="18" customHeight="1" x14ac:dyDescent="0.25">
      <c r="A19" s="651"/>
      <c r="B19" s="412"/>
      <c r="C19" s="636"/>
      <c r="D19" s="262" t="s">
        <v>369</v>
      </c>
      <c r="E19" s="227" t="s">
        <v>368</v>
      </c>
      <c r="F19" s="261" t="s">
        <v>29</v>
      </c>
      <c r="G19" s="653" t="s">
        <v>300</v>
      </c>
      <c r="H19" s="654"/>
      <c r="I19" s="655"/>
      <c r="J19" s="251"/>
      <c r="K19" s="264"/>
      <c r="L19" s="264"/>
      <c r="M19" s="263"/>
      <c r="N19" s="191"/>
      <c r="O19" s="191"/>
      <c r="P19" s="191"/>
      <c r="Q19" s="191"/>
      <c r="R19" s="191"/>
      <c r="S19" s="203"/>
    </row>
    <row r="20" spans="1:19" s="114" customFormat="1" ht="18" customHeight="1" x14ac:dyDescent="0.25">
      <c r="A20" s="646" t="s">
        <v>309</v>
      </c>
      <c r="B20" s="399">
        <v>4</v>
      </c>
      <c r="C20" s="642">
        <v>9</v>
      </c>
      <c r="D20" s="246" t="s">
        <v>367</v>
      </c>
      <c r="E20" s="245" t="s">
        <v>366</v>
      </c>
      <c r="F20" s="244" t="s">
        <v>29</v>
      </c>
      <c r="G20" s="243"/>
      <c r="H20" s="645" t="s">
        <v>467</v>
      </c>
      <c r="I20" s="645"/>
      <c r="J20" s="260"/>
      <c r="K20" s="264"/>
      <c r="L20" s="264"/>
      <c r="M20" s="263"/>
      <c r="N20" s="657"/>
      <c r="O20" s="657"/>
      <c r="P20" s="191"/>
      <c r="Q20" s="191"/>
      <c r="R20" s="191"/>
      <c r="S20" s="203"/>
    </row>
    <row r="21" spans="1:19" s="114" customFormat="1" ht="18" customHeight="1" thickBot="1" x14ac:dyDescent="0.3">
      <c r="A21" s="647"/>
      <c r="B21" s="400"/>
      <c r="C21" s="661"/>
      <c r="D21" s="241" t="s">
        <v>300</v>
      </c>
      <c r="E21" s="240" t="s">
        <v>299</v>
      </c>
      <c r="F21" s="239" t="s">
        <v>29</v>
      </c>
      <c r="G21" s="238"/>
      <c r="H21" s="644"/>
      <c r="I21" s="644"/>
      <c r="J21" s="251"/>
      <c r="K21" s="264"/>
      <c r="L21" s="264"/>
      <c r="M21" s="664" t="s">
        <v>352</v>
      </c>
      <c r="N21" s="657"/>
      <c r="O21" s="657"/>
      <c r="P21" s="191"/>
      <c r="Q21" s="191"/>
      <c r="R21" s="191"/>
      <c r="S21" s="203"/>
    </row>
    <row r="22" spans="1:19" s="114" customFormat="1" ht="18" customHeight="1" x14ac:dyDescent="0.25">
      <c r="A22" s="648"/>
      <c r="B22" s="634"/>
      <c r="C22" s="637"/>
      <c r="D22" s="640"/>
      <c r="E22" s="258"/>
      <c r="F22" s="640"/>
      <c r="G22" s="256"/>
      <c r="H22" s="179"/>
      <c r="I22" s="179"/>
      <c r="J22" s="251"/>
      <c r="K22" s="264"/>
      <c r="L22" s="264"/>
      <c r="M22" s="678" t="s">
        <v>351</v>
      </c>
      <c r="N22" s="654"/>
      <c r="O22" s="654"/>
      <c r="P22" s="191"/>
      <c r="Q22" s="191"/>
      <c r="R22" s="191"/>
      <c r="S22" s="203"/>
    </row>
    <row r="23" spans="1:19" s="114" customFormat="1" ht="18" customHeight="1" thickBot="1" x14ac:dyDescent="0.3">
      <c r="A23" s="649"/>
      <c r="B23" s="426"/>
      <c r="C23" s="428"/>
      <c r="D23" s="641"/>
      <c r="E23" s="257"/>
      <c r="F23" s="641"/>
      <c r="G23" s="256"/>
      <c r="H23" s="179"/>
      <c r="I23" s="179"/>
      <c r="J23" s="260"/>
      <c r="K23" s="264"/>
      <c r="L23" s="264"/>
      <c r="M23" s="255"/>
      <c r="N23" s="645" t="s">
        <v>428</v>
      </c>
      <c r="O23" s="645"/>
      <c r="P23" s="259"/>
      <c r="Q23" s="191"/>
      <c r="R23" s="191"/>
      <c r="S23" s="203"/>
    </row>
    <row r="24" spans="1:19" s="114" customFormat="1" ht="18" customHeight="1" x14ac:dyDescent="0.25">
      <c r="A24" s="663" t="s">
        <v>365</v>
      </c>
      <c r="B24" s="411">
        <v>5</v>
      </c>
      <c r="C24" s="642">
        <v>4</v>
      </c>
      <c r="D24" s="267" t="s">
        <v>336</v>
      </c>
      <c r="E24" s="200" t="s">
        <v>334</v>
      </c>
      <c r="F24" s="266" t="s">
        <v>29</v>
      </c>
      <c r="G24" s="656" t="s">
        <v>336</v>
      </c>
      <c r="H24" s="657"/>
      <c r="I24" s="657"/>
      <c r="J24" s="265"/>
      <c r="K24" s="264"/>
      <c r="L24" s="264"/>
      <c r="M24" s="270"/>
      <c r="N24" s="644"/>
      <c r="O24" s="644"/>
      <c r="P24" s="263"/>
      <c r="Q24" s="191"/>
      <c r="R24" s="191"/>
      <c r="S24" s="203"/>
    </row>
    <row r="25" spans="1:19" s="114" customFormat="1" ht="18" customHeight="1" x14ac:dyDescent="0.25">
      <c r="A25" s="651"/>
      <c r="B25" s="412"/>
      <c r="C25" s="636"/>
      <c r="D25" s="262" t="s">
        <v>348</v>
      </c>
      <c r="E25" s="227" t="s">
        <v>310</v>
      </c>
      <c r="F25" s="261" t="s">
        <v>82</v>
      </c>
      <c r="G25" s="653" t="s">
        <v>348</v>
      </c>
      <c r="H25" s="654"/>
      <c r="I25" s="654"/>
      <c r="J25" s="251"/>
      <c r="K25" s="260"/>
      <c r="L25" s="260"/>
      <c r="M25" s="271"/>
      <c r="N25" s="269"/>
      <c r="O25" s="269"/>
      <c r="P25" s="263"/>
      <c r="Q25" s="191"/>
      <c r="R25" s="191"/>
      <c r="S25" s="203"/>
    </row>
    <row r="26" spans="1:19" s="114" customFormat="1" ht="18" customHeight="1" x14ac:dyDescent="0.25">
      <c r="A26" s="646" t="s">
        <v>309</v>
      </c>
      <c r="B26" s="399">
        <v>6</v>
      </c>
      <c r="C26" s="642" t="s">
        <v>355</v>
      </c>
      <c r="D26" s="281" t="s">
        <v>355</v>
      </c>
      <c r="E26" s="280" t="s">
        <v>309</v>
      </c>
      <c r="F26" s="279" t="s">
        <v>309</v>
      </c>
      <c r="G26" s="243">
        <v>1</v>
      </c>
      <c r="H26" s="645"/>
      <c r="I26" s="652"/>
      <c r="J26" s="260"/>
      <c r="K26" s="260"/>
      <c r="L26" s="260"/>
      <c r="M26" s="271"/>
      <c r="N26" s="269"/>
      <c r="O26" s="269"/>
      <c r="P26" s="263"/>
      <c r="Q26" s="191"/>
      <c r="R26" s="191"/>
      <c r="S26" s="203"/>
    </row>
    <row r="27" spans="1:19" s="114" customFormat="1" ht="18" customHeight="1" thickBot="1" x14ac:dyDescent="0.3">
      <c r="A27" s="647"/>
      <c r="B27" s="400"/>
      <c r="C27" s="661"/>
      <c r="D27" s="278" t="s">
        <v>355</v>
      </c>
      <c r="E27" s="277" t="s">
        <v>309</v>
      </c>
      <c r="F27" s="276" t="s">
        <v>309</v>
      </c>
      <c r="G27" s="256"/>
      <c r="H27" s="644"/>
      <c r="I27" s="659"/>
      <c r="J27" s="665" t="s">
        <v>336</v>
      </c>
      <c r="K27" s="666"/>
      <c r="L27" s="666"/>
      <c r="M27" s="271"/>
      <c r="N27" s="269"/>
      <c r="O27" s="269"/>
      <c r="P27" s="263"/>
      <c r="Q27" s="191"/>
      <c r="R27" s="191"/>
      <c r="S27" s="203"/>
    </row>
    <row r="28" spans="1:19" s="114" customFormat="1" ht="18" customHeight="1" x14ac:dyDescent="0.25">
      <c r="A28" s="648"/>
      <c r="B28" s="634"/>
      <c r="C28" s="637"/>
      <c r="D28" s="640"/>
      <c r="E28" s="258"/>
      <c r="F28" s="640"/>
      <c r="G28" s="256"/>
      <c r="H28" s="179"/>
      <c r="I28" s="212"/>
      <c r="J28" s="362" t="s">
        <v>348</v>
      </c>
      <c r="K28" s="669"/>
      <c r="L28" s="669"/>
      <c r="M28" s="271"/>
      <c r="N28" s="269"/>
      <c r="O28" s="269"/>
      <c r="P28" s="263"/>
      <c r="Q28" s="191"/>
      <c r="R28" s="191"/>
      <c r="S28" s="203"/>
    </row>
    <row r="29" spans="1:19" s="114" customFormat="1" ht="18" customHeight="1" thickBot="1" x14ac:dyDescent="0.3">
      <c r="A29" s="649"/>
      <c r="B29" s="426"/>
      <c r="C29" s="428"/>
      <c r="D29" s="641"/>
      <c r="E29" s="257"/>
      <c r="F29" s="641"/>
      <c r="G29" s="256"/>
      <c r="H29" s="179"/>
      <c r="I29" s="212"/>
      <c r="J29" s="255"/>
      <c r="K29" s="679" t="s">
        <v>469</v>
      </c>
      <c r="L29" s="679"/>
      <c r="M29" s="272"/>
      <c r="N29" s="269"/>
      <c r="O29" s="269"/>
      <c r="P29" s="263"/>
      <c r="Q29" s="211"/>
      <c r="R29" s="211"/>
      <c r="S29" s="203"/>
    </row>
    <row r="30" spans="1:19" s="114" customFormat="1" ht="18" customHeight="1" x14ac:dyDescent="0.25">
      <c r="A30" s="650" t="s">
        <v>309</v>
      </c>
      <c r="B30" s="411">
        <v>7</v>
      </c>
      <c r="C30" s="635" t="s">
        <v>355</v>
      </c>
      <c r="D30" s="267" t="s">
        <v>355</v>
      </c>
      <c r="E30" s="200" t="s">
        <v>309</v>
      </c>
      <c r="F30" s="266" t="s">
        <v>309</v>
      </c>
      <c r="G30" s="656" t="s">
        <v>364</v>
      </c>
      <c r="H30" s="657"/>
      <c r="I30" s="658"/>
      <c r="J30" s="251"/>
      <c r="K30" s="644"/>
      <c r="L30" s="644"/>
      <c r="M30" s="269"/>
      <c r="N30" s="269"/>
      <c r="O30" s="269"/>
      <c r="P30" s="263"/>
      <c r="Q30" s="211"/>
      <c r="R30" s="211"/>
      <c r="S30" s="203"/>
    </row>
    <row r="31" spans="1:19" s="114" customFormat="1" ht="18" customHeight="1" x14ac:dyDescent="0.25">
      <c r="A31" s="651"/>
      <c r="B31" s="412"/>
      <c r="C31" s="636"/>
      <c r="D31" s="262" t="s">
        <v>355</v>
      </c>
      <c r="E31" s="227" t="s">
        <v>309</v>
      </c>
      <c r="F31" s="261" t="s">
        <v>309</v>
      </c>
      <c r="G31" s="653" t="s">
        <v>294</v>
      </c>
      <c r="H31" s="654"/>
      <c r="I31" s="655"/>
      <c r="J31" s="251"/>
      <c r="K31" s="264"/>
      <c r="L31" s="264"/>
      <c r="M31" s="269"/>
      <c r="N31" s="269"/>
      <c r="O31" s="269"/>
      <c r="P31" s="263"/>
      <c r="Q31" s="191"/>
      <c r="R31" s="191"/>
      <c r="S31" s="203"/>
    </row>
    <row r="32" spans="1:19" s="114" customFormat="1" ht="18" customHeight="1" x14ac:dyDescent="0.25">
      <c r="A32" s="646" t="s">
        <v>309</v>
      </c>
      <c r="B32" s="399">
        <v>8</v>
      </c>
      <c r="C32" s="642">
        <v>6</v>
      </c>
      <c r="D32" s="246" t="s">
        <v>364</v>
      </c>
      <c r="E32" s="245" t="s">
        <v>341</v>
      </c>
      <c r="F32" s="244" t="s">
        <v>29</v>
      </c>
      <c r="G32" s="243">
        <v>2</v>
      </c>
      <c r="H32" s="645"/>
      <c r="I32" s="645"/>
      <c r="J32" s="260"/>
      <c r="K32" s="264"/>
      <c r="L32" s="264"/>
      <c r="M32" s="269"/>
      <c r="N32" s="269"/>
      <c r="O32" s="269"/>
      <c r="P32" s="263"/>
      <c r="Q32" s="191"/>
      <c r="R32" s="191"/>
      <c r="S32" s="203"/>
    </row>
    <row r="33" spans="1:19" s="114" customFormat="1" ht="18" customHeight="1" thickBot="1" x14ac:dyDescent="0.3">
      <c r="A33" s="647"/>
      <c r="B33" s="400"/>
      <c r="C33" s="661"/>
      <c r="D33" s="241" t="s">
        <v>294</v>
      </c>
      <c r="E33" s="240" t="s">
        <v>295</v>
      </c>
      <c r="F33" s="239" t="s">
        <v>29</v>
      </c>
      <c r="G33" s="238"/>
      <c r="H33" s="644"/>
      <c r="I33" s="644"/>
      <c r="J33" s="251"/>
      <c r="K33" s="260"/>
      <c r="L33" s="260"/>
      <c r="M33" s="272"/>
      <c r="N33" s="269"/>
      <c r="O33" s="269"/>
      <c r="P33" s="664" t="s">
        <v>352</v>
      </c>
      <c r="Q33" s="657"/>
      <c r="R33" s="657"/>
      <c r="S33" s="203"/>
    </row>
    <row r="34" spans="1:19" s="114" customFormat="1" ht="18" customHeight="1" x14ac:dyDescent="0.25">
      <c r="A34" s="648"/>
      <c r="B34" s="634"/>
      <c r="C34" s="637"/>
      <c r="D34" s="640"/>
      <c r="E34" s="258"/>
      <c r="F34" s="640"/>
      <c r="G34" s="256"/>
      <c r="H34" s="179"/>
      <c r="I34" s="179"/>
      <c r="J34" s="251"/>
      <c r="K34" s="260"/>
      <c r="L34" s="260"/>
      <c r="M34" s="272"/>
      <c r="N34" s="269"/>
      <c r="O34" s="269"/>
      <c r="P34" s="678" t="s">
        <v>351</v>
      </c>
      <c r="Q34" s="654"/>
      <c r="R34" s="654"/>
      <c r="S34" s="203"/>
    </row>
    <row r="35" spans="1:19" s="114" customFormat="1" ht="18" customHeight="1" thickBot="1" x14ac:dyDescent="0.3">
      <c r="A35" s="649"/>
      <c r="B35" s="426"/>
      <c r="C35" s="428"/>
      <c r="D35" s="641"/>
      <c r="E35" s="257"/>
      <c r="F35" s="641"/>
      <c r="G35" s="256"/>
      <c r="H35" s="179"/>
      <c r="I35" s="179"/>
      <c r="J35" s="260"/>
      <c r="K35" s="264"/>
      <c r="L35" s="264"/>
      <c r="M35" s="269"/>
      <c r="N35" s="269"/>
      <c r="O35" s="269"/>
      <c r="P35" s="275"/>
      <c r="Q35" s="645" t="s">
        <v>470</v>
      </c>
      <c r="R35" s="645"/>
      <c r="S35" s="203"/>
    </row>
    <row r="36" spans="1:19" s="114" customFormat="1" ht="18" customHeight="1" x14ac:dyDescent="0.25">
      <c r="A36" s="650" t="s">
        <v>309</v>
      </c>
      <c r="B36" s="411">
        <v>9</v>
      </c>
      <c r="C36" s="635">
        <v>5</v>
      </c>
      <c r="D36" s="267" t="s">
        <v>335</v>
      </c>
      <c r="E36" s="200" t="s">
        <v>333</v>
      </c>
      <c r="F36" s="274" t="s">
        <v>82</v>
      </c>
      <c r="G36" s="656" t="s">
        <v>335</v>
      </c>
      <c r="H36" s="657"/>
      <c r="I36" s="657"/>
      <c r="J36" s="265"/>
      <c r="K36" s="264"/>
      <c r="L36" s="264"/>
      <c r="M36" s="269"/>
      <c r="N36" s="269"/>
      <c r="O36" s="269"/>
      <c r="P36" s="263"/>
      <c r="Q36" s="644"/>
      <c r="R36" s="644"/>
      <c r="S36" s="203"/>
    </row>
    <row r="37" spans="1:19" s="114" customFormat="1" ht="18" customHeight="1" x14ac:dyDescent="0.25">
      <c r="A37" s="651"/>
      <c r="B37" s="412"/>
      <c r="C37" s="636"/>
      <c r="D37" s="262" t="s">
        <v>362</v>
      </c>
      <c r="E37" s="227" t="s">
        <v>363</v>
      </c>
      <c r="F37" s="273">
        <v>0</v>
      </c>
      <c r="G37" s="653" t="s">
        <v>362</v>
      </c>
      <c r="H37" s="654"/>
      <c r="I37" s="654"/>
      <c r="J37" s="251"/>
      <c r="K37" s="264"/>
      <c r="L37" s="264"/>
      <c r="M37" s="269"/>
      <c r="N37" s="272"/>
      <c r="O37" s="272"/>
      <c r="P37" s="259"/>
      <c r="Q37" s="191"/>
      <c r="R37" s="191"/>
      <c r="S37" s="203"/>
    </row>
    <row r="38" spans="1:19" s="114" customFormat="1" ht="18" customHeight="1" x14ac:dyDescent="0.25">
      <c r="A38" s="646" t="s">
        <v>309</v>
      </c>
      <c r="B38" s="399">
        <v>10</v>
      </c>
      <c r="C38" s="642" t="s">
        <v>355</v>
      </c>
      <c r="D38" s="246" t="s">
        <v>355</v>
      </c>
      <c r="E38" s="245" t="s">
        <v>309</v>
      </c>
      <c r="F38" s="244" t="s">
        <v>309</v>
      </c>
      <c r="G38" s="243">
        <v>1</v>
      </c>
      <c r="H38" s="645"/>
      <c r="I38" s="652"/>
      <c r="J38" s="260"/>
      <c r="K38" s="264"/>
      <c r="L38" s="264"/>
      <c r="M38" s="269"/>
      <c r="N38" s="272"/>
      <c r="O38" s="272"/>
      <c r="P38" s="259"/>
      <c r="Q38" s="191"/>
      <c r="R38" s="191"/>
      <c r="S38" s="203"/>
    </row>
    <row r="39" spans="1:19" s="114" customFormat="1" ht="18" customHeight="1" thickBot="1" x14ac:dyDescent="0.3">
      <c r="A39" s="647"/>
      <c r="B39" s="400"/>
      <c r="C39" s="661"/>
      <c r="D39" s="241" t="s">
        <v>355</v>
      </c>
      <c r="E39" s="240" t="s">
        <v>309</v>
      </c>
      <c r="F39" s="239" t="s">
        <v>309</v>
      </c>
      <c r="G39" s="256"/>
      <c r="H39" s="644"/>
      <c r="I39" s="659"/>
      <c r="J39" s="665" t="s">
        <v>331</v>
      </c>
      <c r="K39" s="666"/>
      <c r="L39" s="666"/>
      <c r="M39" s="272"/>
      <c r="N39" s="269"/>
      <c r="O39" s="269"/>
      <c r="P39" s="263"/>
      <c r="Q39" s="191"/>
      <c r="R39" s="191"/>
      <c r="S39" s="203"/>
    </row>
    <row r="40" spans="1:19" s="114" customFormat="1" ht="18" customHeight="1" x14ac:dyDescent="0.25">
      <c r="A40" s="648"/>
      <c r="B40" s="634"/>
      <c r="C40" s="637"/>
      <c r="D40" s="640"/>
      <c r="E40" s="258"/>
      <c r="F40" s="640"/>
      <c r="G40" s="256"/>
      <c r="H40" s="179"/>
      <c r="I40" s="212"/>
      <c r="J40" s="362" t="s">
        <v>349</v>
      </c>
      <c r="K40" s="669"/>
      <c r="L40" s="669"/>
      <c r="M40" s="272"/>
      <c r="N40" s="269"/>
      <c r="O40" s="269"/>
      <c r="P40" s="263"/>
      <c r="Q40" s="191"/>
      <c r="R40" s="191"/>
      <c r="S40" s="203"/>
    </row>
    <row r="41" spans="1:19" s="114" customFormat="1" ht="18" customHeight="1" thickBot="1" x14ac:dyDescent="0.3">
      <c r="A41" s="649"/>
      <c r="B41" s="426"/>
      <c r="C41" s="428"/>
      <c r="D41" s="641"/>
      <c r="E41" s="257"/>
      <c r="F41" s="641"/>
      <c r="G41" s="256"/>
      <c r="H41" s="179"/>
      <c r="I41" s="212"/>
      <c r="J41" s="255"/>
      <c r="K41" s="645" t="s">
        <v>459</v>
      </c>
      <c r="L41" s="645"/>
      <c r="M41" s="271"/>
      <c r="N41" s="269"/>
      <c r="O41" s="269"/>
      <c r="P41" s="263"/>
      <c r="Q41" s="191"/>
      <c r="R41" s="191"/>
      <c r="S41" s="203"/>
    </row>
    <row r="42" spans="1:19" s="114" customFormat="1" ht="18" customHeight="1" x14ac:dyDescent="0.25">
      <c r="A42" s="650" t="s">
        <v>309</v>
      </c>
      <c r="B42" s="411">
        <v>11</v>
      </c>
      <c r="C42" s="635" t="s">
        <v>355</v>
      </c>
      <c r="D42" s="254" t="s">
        <v>355</v>
      </c>
      <c r="E42" s="253" t="s">
        <v>309</v>
      </c>
      <c r="F42" s="252" t="s">
        <v>309</v>
      </c>
      <c r="G42" s="656" t="s">
        <v>331</v>
      </c>
      <c r="H42" s="657"/>
      <c r="I42" s="658"/>
      <c r="J42" s="251"/>
      <c r="K42" s="644"/>
      <c r="L42" s="644"/>
      <c r="M42" s="271"/>
      <c r="N42" s="269"/>
      <c r="O42" s="269"/>
      <c r="P42" s="263"/>
      <c r="Q42" s="191"/>
      <c r="R42" s="191"/>
      <c r="S42" s="203"/>
    </row>
    <row r="43" spans="1:19" s="114" customFormat="1" ht="18" customHeight="1" x14ac:dyDescent="0.25">
      <c r="A43" s="651"/>
      <c r="B43" s="412"/>
      <c r="C43" s="636"/>
      <c r="D43" s="249" t="s">
        <v>355</v>
      </c>
      <c r="E43" s="248" t="s">
        <v>309</v>
      </c>
      <c r="F43" s="247" t="s">
        <v>309</v>
      </c>
      <c r="G43" s="653" t="s">
        <v>349</v>
      </c>
      <c r="H43" s="654"/>
      <c r="I43" s="655"/>
      <c r="J43" s="251"/>
      <c r="K43" s="264"/>
      <c r="L43" s="264"/>
      <c r="M43" s="270"/>
      <c r="N43" s="269"/>
      <c r="O43" s="269"/>
      <c r="P43" s="263"/>
      <c r="Q43" s="191"/>
      <c r="R43" s="191"/>
      <c r="S43" s="203"/>
    </row>
    <row r="44" spans="1:19" s="114" customFormat="1" ht="18" customHeight="1" x14ac:dyDescent="0.25">
      <c r="A44" s="662" t="s">
        <v>361</v>
      </c>
      <c r="B44" s="399">
        <v>12</v>
      </c>
      <c r="C44" s="642">
        <v>3</v>
      </c>
      <c r="D44" s="246" t="s">
        <v>331</v>
      </c>
      <c r="E44" s="245" t="s">
        <v>310</v>
      </c>
      <c r="F44" s="244" t="s">
        <v>29</v>
      </c>
      <c r="G44" s="243">
        <v>2</v>
      </c>
      <c r="H44" s="645"/>
      <c r="I44" s="645"/>
      <c r="J44" s="260"/>
      <c r="K44" s="264"/>
      <c r="L44" s="264"/>
      <c r="M44" s="270"/>
      <c r="N44" s="269"/>
      <c r="O44" s="269"/>
      <c r="P44" s="263"/>
      <c r="Q44" s="191"/>
      <c r="R44" s="191"/>
      <c r="S44" s="268"/>
    </row>
    <row r="45" spans="1:19" s="114" customFormat="1" ht="18" customHeight="1" thickBot="1" x14ac:dyDescent="0.3">
      <c r="A45" s="647"/>
      <c r="B45" s="400"/>
      <c r="C45" s="636"/>
      <c r="D45" s="241" t="s">
        <v>349</v>
      </c>
      <c r="E45" s="240" t="s">
        <v>360</v>
      </c>
      <c r="F45" s="239" t="s">
        <v>82</v>
      </c>
      <c r="G45" s="238"/>
      <c r="H45" s="644"/>
      <c r="I45" s="644"/>
      <c r="J45" s="251"/>
      <c r="K45" s="264"/>
      <c r="L45" s="264"/>
      <c r="M45" s="664" t="s">
        <v>332</v>
      </c>
      <c r="N45" s="657"/>
      <c r="O45" s="657"/>
      <c r="P45" s="263"/>
      <c r="Q45" s="191"/>
      <c r="R45" s="191"/>
      <c r="S45" s="268"/>
    </row>
    <row r="46" spans="1:19" s="114" customFormat="1" ht="18" customHeight="1" x14ac:dyDescent="0.25">
      <c r="A46" s="648"/>
      <c r="B46" s="634"/>
      <c r="C46" s="637"/>
      <c r="D46" s="640"/>
      <c r="E46" s="258"/>
      <c r="F46" s="640"/>
      <c r="G46" s="256"/>
      <c r="H46" s="179"/>
      <c r="I46" s="179"/>
      <c r="J46" s="251"/>
      <c r="K46" s="264"/>
      <c r="L46" s="264"/>
      <c r="M46" s="678" t="s">
        <v>350</v>
      </c>
      <c r="N46" s="654"/>
      <c r="O46" s="654"/>
      <c r="P46" s="263"/>
      <c r="Q46" s="211"/>
      <c r="R46" s="211"/>
      <c r="S46" s="268"/>
    </row>
    <row r="47" spans="1:19" s="114" customFormat="1" ht="18" customHeight="1" thickBot="1" x14ac:dyDescent="0.3">
      <c r="A47" s="649"/>
      <c r="B47" s="426"/>
      <c r="C47" s="428"/>
      <c r="D47" s="641"/>
      <c r="E47" s="257"/>
      <c r="F47" s="641"/>
      <c r="G47" s="256"/>
      <c r="H47" s="179"/>
      <c r="I47" s="179"/>
      <c r="J47" s="260"/>
      <c r="K47" s="264"/>
      <c r="L47" s="264"/>
      <c r="M47" s="255"/>
      <c r="N47" s="645" t="s">
        <v>428</v>
      </c>
      <c r="O47" s="645"/>
      <c r="P47" s="211"/>
      <c r="Q47" s="211"/>
      <c r="R47" s="211"/>
      <c r="S47" s="203"/>
    </row>
    <row r="48" spans="1:19" s="114" customFormat="1" ht="18" customHeight="1" x14ac:dyDescent="0.25">
      <c r="A48" s="650" t="s">
        <v>309</v>
      </c>
      <c r="B48" s="411">
        <v>13</v>
      </c>
      <c r="C48" s="635">
        <v>8</v>
      </c>
      <c r="D48" s="267" t="s">
        <v>329</v>
      </c>
      <c r="E48" s="200" t="s">
        <v>328</v>
      </c>
      <c r="F48" s="266" t="s">
        <v>29</v>
      </c>
      <c r="G48" s="656" t="s">
        <v>357</v>
      </c>
      <c r="H48" s="657"/>
      <c r="I48" s="657"/>
      <c r="J48" s="265"/>
      <c r="K48" s="264"/>
      <c r="L48" s="264"/>
      <c r="M48" s="263"/>
      <c r="N48" s="644"/>
      <c r="O48" s="644"/>
      <c r="P48" s="191"/>
      <c r="Q48" s="191"/>
      <c r="R48" s="191"/>
      <c r="S48" s="203"/>
    </row>
    <row r="49" spans="1:19" s="114" customFormat="1" ht="18" customHeight="1" x14ac:dyDescent="0.25">
      <c r="A49" s="651"/>
      <c r="B49" s="412"/>
      <c r="C49" s="636"/>
      <c r="D49" s="262" t="s">
        <v>359</v>
      </c>
      <c r="E49" s="227" t="s">
        <v>358</v>
      </c>
      <c r="F49" s="261" t="s">
        <v>29</v>
      </c>
      <c r="G49" s="653" t="s">
        <v>291</v>
      </c>
      <c r="H49" s="654"/>
      <c r="I49" s="654"/>
      <c r="J49" s="251"/>
      <c r="K49" s="260"/>
      <c r="L49" s="260"/>
      <c r="M49" s="259"/>
      <c r="N49" s="191"/>
      <c r="O49" s="191"/>
      <c r="P49" s="191"/>
      <c r="Q49" s="191"/>
      <c r="R49" s="191"/>
      <c r="S49" s="203"/>
    </row>
    <row r="50" spans="1:19" s="114" customFormat="1" ht="18" customHeight="1" x14ac:dyDescent="0.25">
      <c r="A50" s="646" t="s">
        <v>309</v>
      </c>
      <c r="B50" s="399">
        <v>14</v>
      </c>
      <c r="C50" s="642">
        <v>10</v>
      </c>
      <c r="D50" s="246" t="s">
        <v>357</v>
      </c>
      <c r="E50" s="245" t="s">
        <v>356</v>
      </c>
      <c r="F50" s="244" t="s">
        <v>29</v>
      </c>
      <c r="G50" s="243"/>
      <c r="H50" s="645" t="s">
        <v>467</v>
      </c>
      <c r="I50" s="652"/>
      <c r="J50" s="260"/>
      <c r="K50" s="260"/>
      <c r="L50" s="260"/>
      <c r="M50" s="259"/>
      <c r="N50" s="191"/>
      <c r="O50" s="191"/>
      <c r="P50" s="191"/>
      <c r="Q50" s="191"/>
      <c r="R50" s="191"/>
      <c r="S50" s="203"/>
    </row>
    <row r="51" spans="1:19" s="114" customFormat="1" ht="18" customHeight="1" thickBot="1" x14ac:dyDescent="0.3">
      <c r="A51" s="647"/>
      <c r="B51" s="400"/>
      <c r="C51" s="661"/>
      <c r="D51" s="241" t="s">
        <v>291</v>
      </c>
      <c r="E51" s="240" t="s">
        <v>292</v>
      </c>
      <c r="F51" s="239" t="s">
        <v>29</v>
      </c>
      <c r="G51" s="256"/>
      <c r="H51" s="644"/>
      <c r="I51" s="659"/>
      <c r="J51" s="665" t="s">
        <v>332</v>
      </c>
      <c r="K51" s="666"/>
      <c r="L51" s="666"/>
      <c r="M51" s="226"/>
      <c r="N51" s="191"/>
      <c r="O51" s="191"/>
      <c r="P51" s="191"/>
      <c r="Q51" s="191"/>
      <c r="R51" s="191"/>
      <c r="S51" s="203"/>
    </row>
    <row r="52" spans="1:19" s="114" customFormat="1" ht="18" customHeight="1" x14ac:dyDescent="0.25">
      <c r="A52" s="648"/>
      <c r="B52" s="634"/>
      <c r="C52" s="637"/>
      <c r="D52" s="640"/>
      <c r="E52" s="258"/>
      <c r="F52" s="640"/>
      <c r="G52" s="256"/>
      <c r="H52" s="179"/>
      <c r="I52" s="212"/>
      <c r="J52" s="362" t="s">
        <v>350</v>
      </c>
      <c r="K52" s="669"/>
      <c r="L52" s="669"/>
      <c r="M52" s="226"/>
      <c r="N52" s="191"/>
      <c r="O52" s="191"/>
      <c r="P52" s="191"/>
      <c r="Q52" s="191"/>
      <c r="R52" s="191"/>
      <c r="S52" s="203"/>
    </row>
    <row r="53" spans="1:19" s="114" customFormat="1" ht="18" customHeight="1" thickBot="1" x14ac:dyDescent="0.3">
      <c r="A53" s="649"/>
      <c r="B53" s="426"/>
      <c r="C53" s="428"/>
      <c r="D53" s="641"/>
      <c r="E53" s="257"/>
      <c r="F53" s="641"/>
      <c r="G53" s="256"/>
      <c r="H53" s="179"/>
      <c r="I53" s="212"/>
      <c r="J53" s="255"/>
      <c r="K53" s="679" t="s">
        <v>461</v>
      </c>
      <c r="L53" s="679"/>
      <c r="N53" s="211"/>
      <c r="O53" s="211"/>
      <c r="P53" s="690" t="s">
        <v>312</v>
      </c>
      <c r="Q53" s="690"/>
      <c r="R53" s="690"/>
      <c r="S53" s="203"/>
    </row>
    <row r="54" spans="1:19" s="114" customFormat="1" ht="18" customHeight="1" x14ac:dyDescent="0.25">
      <c r="A54" s="650" t="s">
        <v>309</v>
      </c>
      <c r="B54" s="411">
        <v>15</v>
      </c>
      <c r="C54" s="635" t="s">
        <v>355</v>
      </c>
      <c r="D54" s="254" t="s">
        <v>355</v>
      </c>
      <c r="E54" s="253" t="s">
        <v>309</v>
      </c>
      <c r="F54" s="252" t="s">
        <v>309</v>
      </c>
      <c r="G54" s="656" t="s">
        <v>332</v>
      </c>
      <c r="H54" s="657"/>
      <c r="I54" s="658"/>
      <c r="J54" s="251"/>
      <c r="K54" s="644"/>
      <c r="L54" s="644"/>
      <c r="M54" s="657" t="s">
        <v>336</v>
      </c>
      <c r="N54" s="657"/>
      <c r="O54" s="657"/>
      <c r="P54" s="250"/>
      <c r="Q54" s="250"/>
      <c r="R54" s="250"/>
      <c r="S54" s="203"/>
    </row>
    <row r="55" spans="1:19" s="114" customFormat="1" ht="18" customHeight="1" x14ac:dyDescent="0.25">
      <c r="A55" s="651"/>
      <c r="B55" s="412"/>
      <c r="C55" s="636"/>
      <c r="D55" s="249" t="s">
        <v>355</v>
      </c>
      <c r="E55" s="248" t="s">
        <v>309</v>
      </c>
      <c r="F55" s="247" t="s">
        <v>309</v>
      </c>
      <c r="G55" s="653" t="s">
        <v>350</v>
      </c>
      <c r="H55" s="654"/>
      <c r="I55" s="655"/>
      <c r="J55" s="208"/>
      <c r="K55" s="237"/>
      <c r="L55" s="237"/>
      <c r="M55" s="654" t="s">
        <v>348</v>
      </c>
      <c r="N55" s="654"/>
      <c r="O55" s="654"/>
      <c r="P55" s="657" t="s">
        <v>331</v>
      </c>
      <c r="Q55" s="657"/>
      <c r="R55" s="657"/>
      <c r="S55" s="203"/>
    </row>
    <row r="56" spans="1:19" s="114" customFormat="1" ht="18" customHeight="1" x14ac:dyDescent="0.25">
      <c r="A56" s="646" t="s">
        <v>354</v>
      </c>
      <c r="B56" s="399">
        <v>16</v>
      </c>
      <c r="C56" s="642">
        <v>2</v>
      </c>
      <c r="D56" s="246" t="s">
        <v>332</v>
      </c>
      <c r="E56" s="245" t="s">
        <v>330</v>
      </c>
      <c r="F56" s="244" t="s">
        <v>29</v>
      </c>
      <c r="G56" s="243">
        <v>2</v>
      </c>
      <c r="H56" s="645"/>
      <c r="I56" s="645"/>
      <c r="J56" s="242"/>
      <c r="K56" s="237"/>
      <c r="L56" s="237"/>
      <c r="M56" s="657" t="s">
        <v>331</v>
      </c>
      <c r="N56" s="657"/>
      <c r="O56" s="657"/>
      <c r="P56" s="678" t="s">
        <v>349</v>
      </c>
      <c r="Q56" s="654"/>
      <c r="R56" s="654"/>
      <c r="S56" s="203"/>
    </row>
    <row r="57" spans="1:19" s="114" customFormat="1" ht="18" customHeight="1" thickBot="1" x14ac:dyDescent="0.3">
      <c r="A57" s="647"/>
      <c r="B57" s="400"/>
      <c r="C57" s="636"/>
      <c r="D57" s="241" t="s">
        <v>350</v>
      </c>
      <c r="E57" s="240" t="s">
        <v>353</v>
      </c>
      <c r="F57" s="239" t="s">
        <v>82</v>
      </c>
      <c r="G57" s="238"/>
      <c r="H57" s="644"/>
      <c r="I57" s="644"/>
      <c r="J57" s="208"/>
      <c r="K57" s="237"/>
      <c r="L57" s="237"/>
      <c r="M57" s="654" t="s">
        <v>349</v>
      </c>
      <c r="N57" s="654"/>
      <c r="O57" s="655"/>
      <c r="P57" s="236"/>
      <c r="Q57" s="686" t="s">
        <v>466</v>
      </c>
      <c r="R57" s="686"/>
      <c r="S57" s="203"/>
    </row>
    <row r="58" spans="1:19" ht="16.5" customHeight="1" x14ac:dyDescent="0.25">
      <c r="D58" s="235"/>
      <c r="E58" s="191"/>
      <c r="F58" s="191"/>
      <c r="G58" s="191"/>
      <c r="H58" s="208"/>
      <c r="I58" s="208"/>
      <c r="J58" s="208"/>
      <c r="K58" s="220"/>
      <c r="L58" s="234"/>
      <c r="M58" s="221"/>
      <c r="N58" s="221"/>
      <c r="O58" s="221"/>
      <c r="P58" s="221"/>
      <c r="Q58" s="644"/>
      <c r="R58" s="644"/>
    </row>
    <row r="59" spans="1:19" x14ac:dyDescent="0.25">
      <c r="D59" s="164"/>
      <c r="E59" s="164"/>
      <c r="F59" s="164"/>
      <c r="G59" s="201"/>
      <c r="H59" s="208"/>
      <c r="I59" s="208"/>
      <c r="J59" s="208"/>
      <c r="K59" s="220"/>
      <c r="L59" s="220"/>
      <c r="M59" s="164"/>
      <c r="N59" s="164"/>
      <c r="O59" s="164"/>
      <c r="P59" s="164"/>
      <c r="Q59" s="164"/>
      <c r="R59" s="220"/>
    </row>
    <row r="60" spans="1:19" s="225" customFormat="1" ht="12" customHeight="1" x14ac:dyDescent="0.25">
      <c r="A60" s="222" t="s">
        <v>13</v>
      </c>
      <c r="B60" s="391" t="s">
        <v>313</v>
      </c>
      <c r="C60" s="391"/>
      <c r="D60" s="391"/>
      <c r="E60" s="367" t="s">
        <v>19</v>
      </c>
      <c r="F60" s="368"/>
      <c r="G60" s="224" t="s">
        <v>13</v>
      </c>
      <c r="H60" s="687" t="s">
        <v>314</v>
      </c>
      <c r="I60" s="687"/>
      <c r="J60" s="233"/>
      <c r="K60" s="391" t="s">
        <v>315</v>
      </c>
      <c r="L60" s="391"/>
      <c r="M60" s="366" t="s">
        <v>129</v>
      </c>
      <c r="N60" s="367"/>
      <c r="O60" s="367"/>
      <c r="P60" s="367"/>
      <c r="Q60" s="367"/>
      <c r="R60" s="368"/>
    </row>
    <row r="61" spans="1:19" ht="12" customHeight="1" x14ac:dyDescent="0.25">
      <c r="A61" s="385">
        <v>1</v>
      </c>
      <c r="B61" s="643" t="s">
        <v>352</v>
      </c>
      <c r="C61" s="643"/>
      <c r="D61" s="643"/>
      <c r="E61" s="638">
        <v>688</v>
      </c>
      <c r="F61" s="639"/>
      <c r="G61" s="660"/>
      <c r="H61" s="633"/>
      <c r="I61" s="633"/>
      <c r="J61" s="633"/>
      <c r="K61" s="688"/>
      <c r="L61" s="689"/>
      <c r="M61" s="680" t="s">
        <v>278</v>
      </c>
      <c r="N61" s="681"/>
      <c r="O61" s="681"/>
      <c r="P61" s="681"/>
      <c r="Q61" s="681"/>
      <c r="R61" s="682"/>
    </row>
    <row r="62" spans="1:19" ht="12" customHeight="1" x14ac:dyDescent="0.25">
      <c r="A62" s="358"/>
      <c r="B62" s="466" t="s">
        <v>351</v>
      </c>
      <c r="C62" s="466"/>
      <c r="D62" s="466"/>
      <c r="E62" s="620"/>
      <c r="F62" s="621"/>
      <c r="G62" s="605"/>
      <c r="H62" s="614"/>
      <c r="I62" s="614"/>
      <c r="J62" s="614"/>
      <c r="K62" s="615"/>
      <c r="L62" s="616"/>
      <c r="M62" s="683"/>
      <c r="N62" s="684"/>
      <c r="O62" s="684"/>
      <c r="P62" s="684"/>
      <c r="Q62" s="684"/>
      <c r="R62" s="685"/>
    </row>
    <row r="63" spans="1:19" ht="12" customHeight="1" x14ac:dyDescent="0.25">
      <c r="A63" s="617">
        <v>2</v>
      </c>
      <c r="B63" s="466" t="s">
        <v>332</v>
      </c>
      <c r="C63" s="466"/>
      <c r="D63" s="466"/>
      <c r="E63" s="620">
        <v>462</v>
      </c>
      <c r="F63" s="621"/>
      <c r="G63" s="605"/>
      <c r="H63" s="614"/>
      <c r="I63" s="614"/>
      <c r="J63" s="614"/>
      <c r="K63" s="615"/>
      <c r="L63" s="616"/>
      <c r="M63" s="366" t="s">
        <v>130</v>
      </c>
      <c r="N63" s="367"/>
      <c r="O63" s="368"/>
      <c r="P63" s="366" t="s">
        <v>131</v>
      </c>
      <c r="Q63" s="367"/>
      <c r="R63" s="368"/>
    </row>
    <row r="64" spans="1:19" ht="12" customHeight="1" x14ac:dyDescent="0.25">
      <c r="A64" s="617"/>
      <c r="B64" s="466" t="s">
        <v>350</v>
      </c>
      <c r="C64" s="466"/>
      <c r="D64" s="466"/>
      <c r="E64" s="620"/>
      <c r="F64" s="621"/>
      <c r="G64" s="605"/>
      <c r="H64" s="614"/>
      <c r="I64" s="614"/>
      <c r="J64" s="614"/>
      <c r="K64" s="615"/>
      <c r="L64" s="616"/>
      <c r="M64" s="691">
        <v>45150</v>
      </c>
      <c r="N64" s="692"/>
      <c r="O64" s="693"/>
      <c r="P64" s="694">
        <v>0.48958333333333331</v>
      </c>
      <c r="Q64" s="695"/>
      <c r="R64" s="696"/>
    </row>
    <row r="65" spans="1:18" ht="12" customHeight="1" x14ac:dyDescent="0.25">
      <c r="A65" s="617">
        <v>3</v>
      </c>
      <c r="B65" s="466" t="s">
        <v>331</v>
      </c>
      <c r="C65" s="466"/>
      <c r="D65" s="466"/>
      <c r="E65" s="620">
        <v>217</v>
      </c>
      <c r="F65" s="621"/>
      <c r="G65" s="605"/>
      <c r="H65" s="614"/>
      <c r="I65" s="614"/>
      <c r="J65" s="614"/>
      <c r="K65" s="615"/>
      <c r="L65" s="616"/>
      <c r="M65" s="366" t="s">
        <v>132</v>
      </c>
      <c r="N65" s="367"/>
      <c r="O65" s="367"/>
      <c r="P65" s="367"/>
      <c r="Q65" s="367"/>
      <c r="R65" s="368"/>
    </row>
    <row r="66" spans="1:18" ht="12" customHeight="1" x14ac:dyDescent="0.25">
      <c r="A66" s="617"/>
      <c r="B66" s="466" t="s">
        <v>349</v>
      </c>
      <c r="C66" s="466"/>
      <c r="D66" s="466"/>
      <c r="E66" s="620"/>
      <c r="F66" s="621"/>
      <c r="G66" s="605"/>
      <c r="H66" s="614"/>
      <c r="I66" s="614"/>
      <c r="J66" s="614"/>
      <c r="K66" s="615"/>
      <c r="L66" s="616"/>
      <c r="M66" s="608"/>
      <c r="N66" s="609"/>
      <c r="O66" s="610"/>
      <c r="P66" s="627" t="s">
        <v>253</v>
      </c>
      <c r="Q66" s="628"/>
      <c r="R66" s="629"/>
    </row>
    <row r="67" spans="1:18" ht="12" customHeight="1" x14ac:dyDescent="0.25">
      <c r="A67" s="617">
        <v>4</v>
      </c>
      <c r="B67" s="466" t="s">
        <v>336</v>
      </c>
      <c r="C67" s="466"/>
      <c r="D67" s="466"/>
      <c r="E67" s="620">
        <v>169</v>
      </c>
      <c r="F67" s="621"/>
      <c r="G67" s="605"/>
      <c r="H67" s="614"/>
      <c r="I67" s="614"/>
      <c r="J67" s="614"/>
      <c r="K67" s="615"/>
      <c r="L67" s="616"/>
      <c r="M67" s="611"/>
      <c r="N67" s="612"/>
      <c r="O67" s="613"/>
      <c r="P67" s="630"/>
      <c r="Q67" s="631"/>
      <c r="R67" s="632"/>
    </row>
    <row r="68" spans="1:18" ht="12" customHeight="1" x14ac:dyDescent="0.25">
      <c r="A68" s="618"/>
      <c r="B68" s="619" t="s">
        <v>348</v>
      </c>
      <c r="C68" s="619"/>
      <c r="D68" s="619"/>
      <c r="E68" s="353"/>
      <c r="F68" s="354"/>
      <c r="G68" s="606"/>
      <c r="H68" s="607"/>
      <c r="I68" s="607"/>
      <c r="J68" s="607"/>
      <c r="K68" s="622"/>
      <c r="L68" s="623"/>
      <c r="M68" s="624" t="s">
        <v>134</v>
      </c>
      <c r="N68" s="625"/>
      <c r="O68" s="626"/>
      <c r="P68" s="352" t="s">
        <v>135</v>
      </c>
      <c r="Q68" s="353"/>
      <c r="R68" s="354"/>
    </row>
    <row r="150" spans="3:3" hidden="1" x14ac:dyDescent="0.25">
      <c r="C150" s="232" t="b">
        <v>0</v>
      </c>
    </row>
    <row r="151" spans="3:3" hidden="1" x14ac:dyDescent="0.25">
      <c r="C151" s="231" t="s">
        <v>347</v>
      </c>
    </row>
    <row r="1000" spans="1:1" ht="100" hidden="1" x14ac:dyDescent="0.25">
      <c r="A1000" s="162" t="s">
        <v>346</v>
      </c>
    </row>
  </sheetData>
  <sheetProtection selectLockedCells="1"/>
  <mergeCells count="234">
    <mergeCell ref="P33:R33"/>
    <mergeCell ref="G49:I49"/>
    <mergeCell ref="H44:I44"/>
    <mergeCell ref="H33:I33"/>
    <mergeCell ref="K61:L61"/>
    <mergeCell ref="K62:L62"/>
    <mergeCell ref="K63:L63"/>
    <mergeCell ref="K64:L64"/>
    <mergeCell ref="H63:J63"/>
    <mergeCell ref="P63:R63"/>
    <mergeCell ref="H64:J64"/>
    <mergeCell ref="Q36:R36"/>
    <mergeCell ref="N48:O48"/>
    <mergeCell ref="J39:L39"/>
    <mergeCell ref="Q58:R58"/>
    <mergeCell ref="P53:R53"/>
    <mergeCell ref="M45:O45"/>
    <mergeCell ref="M54:O54"/>
    <mergeCell ref="M46:O46"/>
    <mergeCell ref="N47:O47"/>
    <mergeCell ref="G36:I36"/>
    <mergeCell ref="G63:G64"/>
    <mergeCell ref="M64:O64"/>
    <mergeCell ref="P64:R64"/>
    <mergeCell ref="M61:R61"/>
    <mergeCell ref="M62:R62"/>
    <mergeCell ref="M63:O63"/>
    <mergeCell ref="Q35:R35"/>
    <mergeCell ref="P34:R34"/>
    <mergeCell ref="M60:R60"/>
    <mergeCell ref="K42:L42"/>
    <mergeCell ref="K54:L54"/>
    <mergeCell ref="K41:L41"/>
    <mergeCell ref="J40:L40"/>
    <mergeCell ref="J51:L51"/>
    <mergeCell ref="K53:L53"/>
    <mergeCell ref="J52:L52"/>
    <mergeCell ref="K60:L60"/>
    <mergeCell ref="P55:R55"/>
    <mergeCell ref="P56:R56"/>
    <mergeCell ref="Q57:R57"/>
    <mergeCell ref="M55:O55"/>
    <mergeCell ref="M56:O56"/>
    <mergeCell ref="M57:O57"/>
    <mergeCell ref="H62:J62"/>
    <mergeCell ref="G37:I37"/>
    <mergeCell ref="H38:I38"/>
    <mergeCell ref="H60:I60"/>
    <mergeCell ref="J27:L27"/>
    <mergeCell ref="J28:L28"/>
    <mergeCell ref="M22:O22"/>
    <mergeCell ref="N23:O23"/>
    <mergeCell ref="C30:C31"/>
    <mergeCell ref="C34:C35"/>
    <mergeCell ref="C38:C39"/>
    <mergeCell ref="G18:I18"/>
    <mergeCell ref="C22:C23"/>
    <mergeCell ref="C28:C29"/>
    <mergeCell ref="H39:I39"/>
    <mergeCell ref="G24:I24"/>
    <mergeCell ref="G19:I19"/>
    <mergeCell ref="G31:I31"/>
    <mergeCell ref="H20:I20"/>
    <mergeCell ref="G30:I30"/>
    <mergeCell ref="K18:L18"/>
    <mergeCell ref="K30:L30"/>
    <mergeCell ref="H32:I32"/>
    <mergeCell ref="G25:I25"/>
    <mergeCell ref="H26:I26"/>
    <mergeCell ref="K29:L29"/>
    <mergeCell ref="H27:I27"/>
    <mergeCell ref="D28:D29"/>
    <mergeCell ref="G5:K5"/>
    <mergeCell ref="G6:K6"/>
    <mergeCell ref="P6:Q6"/>
    <mergeCell ref="L5:O5"/>
    <mergeCell ref="L6:O6"/>
    <mergeCell ref="R10:R11"/>
    <mergeCell ref="A1:R1"/>
    <mergeCell ref="A3:R3"/>
    <mergeCell ref="A4:R4"/>
    <mergeCell ref="A2:R2"/>
    <mergeCell ref="A5:D5"/>
    <mergeCell ref="A6:D6"/>
    <mergeCell ref="O10:Q11"/>
    <mergeCell ref="E5:F5"/>
    <mergeCell ref="E6:F6"/>
    <mergeCell ref="F7:H7"/>
    <mergeCell ref="O7:Q7"/>
    <mergeCell ref="I7:K7"/>
    <mergeCell ref="L7:N7"/>
    <mergeCell ref="P5:Q5"/>
    <mergeCell ref="A12:A13"/>
    <mergeCell ref="B12:B13"/>
    <mergeCell ref="A14:A15"/>
    <mergeCell ref="A16:A17"/>
    <mergeCell ref="B14:B15"/>
    <mergeCell ref="J15:L15"/>
    <mergeCell ref="F16:F17"/>
    <mergeCell ref="B9:B11"/>
    <mergeCell ref="A9:A11"/>
    <mergeCell ref="F9:F11"/>
    <mergeCell ref="C9:C11"/>
    <mergeCell ref="D9:E11"/>
    <mergeCell ref="C12:C13"/>
    <mergeCell ref="H14:I14"/>
    <mergeCell ref="I10:K10"/>
    <mergeCell ref="I11:K11"/>
    <mergeCell ref="G12:I12"/>
    <mergeCell ref="L10:N10"/>
    <mergeCell ref="G13:I13"/>
    <mergeCell ref="K17:L17"/>
    <mergeCell ref="L11:N11"/>
    <mergeCell ref="J16:L16"/>
    <mergeCell ref="D16:D17"/>
    <mergeCell ref="A22:A23"/>
    <mergeCell ref="B20:B21"/>
    <mergeCell ref="A20:A21"/>
    <mergeCell ref="M21:O21"/>
    <mergeCell ref="H21:I21"/>
    <mergeCell ref="N24:O24"/>
    <mergeCell ref="C14:C15"/>
    <mergeCell ref="C16:C17"/>
    <mergeCell ref="H15:I15"/>
    <mergeCell ref="A18:A19"/>
    <mergeCell ref="B16:B17"/>
    <mergeCell ref="B18:B19"/>
    <mergeCell ref="C18:C19"/>
    <mergeCell ref="N20:O20"/>
    <mergeCell ref="C20:C21"/>
    <mergeCell ref="F22:F23"/>
    <mergeCell ref="D22:D23"/>
    <mergeCell ref="F34:F35"/>
    <mergeCell ref="F28:F29"/>
    <mergeCell ref="B22:B23"/>
    <mergeCell ref="C26:C27"/>
    <mergeCell ref="B40:B41"/>
    <mergeCell ref="C40:C41"/>
    <mergeCell ref="C36:C37"/>
    <mergeCell ref="A36:A37"/>
    <mergeCell ref="D40:D41"/>
    <mergeCell ref="F40:F41"/>
    <mergeCell ref="A28:A29"/>
    <mergeCell ref="B24:B25"/>
    <mergeCell ref="B28:B29"/>
    <mergeCell ref="A24:A25"/>
    <mergeCell ref="B36:B37"/>
    <mergeCell ref="B38:B39"/>
    <mergeCell ref="B26:B27"/>
    <mergeCell ref="A34:A35"/>
    <mergeCell ref="A32:A33"/>
    <mergeCell ref="A40:A41"/>
    <mergeCell ref="A38:A39"/>
    <mergeCell ref="C24:C25"/>
    <mergeCell ref="A30:A31"/>
    <mergeCell ref="D34:D35"/>
    <mergeCell ref="A26:A27"/>
    <mergeCell ref="B34:B35"/>
    <mergeCell ref="B32:B33"/>
    <mergeCell ref="C32:C33"/>
    <mergeCell ref="B30:B31"/>
    <mergeCell ref="A46:A47"/>
    <mergeCell ref="A48:A49"/>
    <mergeCell ref="B46:B47"/>
    <mergeCell ref="D46:D47"/>
    <mergeCell ref="A44:A45"/>
    <mergeCell ref="A42:A43"/>
    <mergeCell ref="B44:B45"/>
    <mergeCell ref="B42:B43"/>
    <mergeCell ref="B50:B51"/>
    <mergeCell ref="G61:G62"/>
    <mergeCell ref="B48:B49"/>
    <mergeCell ref="C42:C43"/>
    <mergeCell ref="C44:C45"/>
    <mergeCell ref="C48:C49"/>
    <mergeCell ref="C46:C47"/>
    <mergeCell ref="A50:A51"/>
    <mergeCell ref="C50:C51"/>
    <mergeCell ref="H50:I50"/>
    <mergeCell ref="D52:D53"/>
    <mergeCell ref="G55:I55"/>
    <mergeCell ref="G54:I54"/>
    <mergeCell ref="F46:F47"/>
    <mergeCell ref="H45:I45"/>
    <mergeCell ref="G48:I48"/>
    <mergeCell ref="G42:I42"/>
    <mergeCell ref="G43:I43"/>
    <mergeCell ref="H51:I51"/>
    <mergeCell ref="H61:J61"/>
    <mergeCell ref="B52:B53"/>
    <mergeCell ref="C54:C55"/>
    <mergeCell ref="C52:C53"/>
    <mergeCell ref="E61:F62"/>
    <mergeCell ref="F52:F53"/>
    <mergeCell ref="E63:F64"/>
    <mergeCell ref="A65:A66"/>
    <mergeCell ref="A61:A62"/>
    <mergeCell ref="B60:D60"/>
    <mergeCell ref="E60:F60"/>
    <mergeCell ref="B56:B57"/>
    <mergeCell ref="C56:C57"/>
    <mergeCell ref="A63:A64"/>
    <mergeCell ref="B63:D63"/>
    <mergeCell ref="B64:D64"/>
    <mergeCell ref="B61:D61"/>
    <mergeCell ref="B62:D62"/>
    <mergeCell ref="B54:B55"/>
    <mergeCell ref="H57:I57"/>
    <mergeCell ref="H56:I56"/>
    <mergeCell ref="A56:A57"/>
    <mergeCell ref="A52:A53"/>
    <mergeCell ref="A54:A55"/>
    <mergeCell ref="G67:G68"/>
    <mergeCell ref="H68:J68"/>
    <mergeCell ref="M65:R65"/>
    <mergeCell ref="M66:O67"/>
    <mergeCell ref="H65:J65"/>
    <mergeCell ref="H66:J66"/>
    <mergeCell ref="G65:G66"/>
    <mergeCell ref="K65:L65"/>
    <mergeCell ref="A67:A68"/>
    <mergeCell ref="B67:D67"/>
    <mergeCell ref="B68:D68"/>
    <mergeCell ref="E67:F68"/>
    <mergeCell ref="B66:D66"/>
    <mergeCell ref="E65:F66"/>
    <mergeCell ref="B65:D65"/>
    <mergeCell ref="H67:J67"/>
    <mergeCell ref="K67:L67"/>
    <mergeCell ref="K68:L68"/>
    <mergeCell ref="K66:L66"/>
    <mergeCell ref="M68:O68"/>
    <mergeCell ref="P66:R67"/>
    <mergeCell ref="P68:R68"/>
  </mergeCells>
  <conditionalFormatting sqref="A12:A15 A18:A21 A24:A27 A30:A33 A36:A39 A42:A45 A48:A51 A54:A57">
    <cfRule type="expression" dxfId="112" priority="41" stopIfTrue="1">
      <formula>COUNTIF($B$61:$D$68,$D12)&gt;0</formula>
    </cfRule>
  </conditionalFormatting>
  <conditionalFormatting sqref="B61:D68">
    <cfRule type="expression" dxfId="111" priority="1" stopIfTrue="1">
      <formula>COUNTIF($D$12:$D$57,B61)=0</formula>
    </cfRule>
  </conditionalFormatting>
  <conditionalFormatting sqref="C12:C13">
    <cfRule type="expression" dxfId="110" priority="13" stopIfTrue="1">
      <formula>AND(COUNTIF($C$11:$C$56,C12)&gt;1,$C12&lt;&gt;"Х",$C12&lt;&gt;"X")</formula>
    </cfRule>
    <cfRule type="expression" dxfId="109" priority="12">
      <formula>$C12&gt;$C$155</formula>
    </cfRule>
    <cfRule type="expression" dxfId="108" priority="14" stopIfTrue="1">
      <formula>AND(C12&lt;&gt;0,C12&lt;&gt;1,$C12&lt;&gt;"Х",$C12&lt;&gt;"X")</formula>
    </cfRule>
  </conditionalFormatting>
  <conditionalFormatting sqref="C14:C15 C18:C21 C26:C27 C30:C33 C36:C39 C42:C43 C48:C51 C54:C55">
    <cfRule type="expression" dxfId="107" priority="35" stopIfTrue="1">
      <formula>AND(C14&lt;&gt;0,C14&lt;5,C14&lt;&gt;"X",C14&lt;&gt;"Х")</formula>
    </cfRule>
    <cfRule type="expression" dxfId="106" priority="34" stopIfTrue="1">
      <formula>AND(COUNTIF($C$11:$C$56,C14)&gt;1,$D14&lt;&gt;"X",$D14&lt;&gt;"Х")</formula>
    </cfRule>
  </conditionalFormatting>
  <conditionalFormatting sqref="C24:C25">
    <cfRule type="expression" dxfId="105" priority="9">
      <formula>$C24&gt;$C$155</formula>
    </cfRule>
    <cfRule type="expression" dxfId="104" priority="10" stopIfTrue="1">
      <formula>AND(COUNTIF($C$11:$C$74,C24)&gt;1,$C24&lt;&gt;"Х",$C24&lt;&gt;"X")</formula>
    </cfRule>
    <cfRule type="expression" dxfId="103" priority="11" stopIfTrue="1">
      <formula>AND(C24&lt;&gt;0,OR($C24&gt;4,$C24&lt;3),$C24&lt;&gt;"Х",$C24&lt;&gt;"X")</formula>
    </cfRule>
  </conditionalFormatting>
  <conditionalFormatting sqref="C44:C45">
    <cfRule type="expression" dxfId="102" priority="6">
      <formula>$C44&gt;$C$155</formula>
    </cfRule>
    <cfRule type="expression" dxfId="101" priority="8" stopIfTrue="1">
      <formula>AND(C44&lt;&gt;0,OR($C44&gt;4,$C44&lt;3),$C44&lt;&gt;"Х",$C44&lt;&gt;"X")</formula>
    </cfRule>
    <cfRule type="expression" dxfId="100" priority="7" stopIfTrue="1">
      <formula>AND(COUNTIF($C$11:$C$74,C44)&gt;1,$C44&lt;&gt;"Х",$C44&lt;&gt;"X")</formula>
    </cfRule>
  </conditionalFormatting>
  <conditionalFormatting sqref="C56:C57">
    <cfRule type="expression" dxfId="99" priority="3">
      <formula>$C56&gt;$C$155</formula>
    </cfRule>
    <cfRule type="expression" dxfId="98" priority="4" stopIfTrue="1">
      <formula>AND(COUNTIF($C$11:$C$56,C56)&gt;1,$C56&lt;&gt;"Х",$C56&lt;&gt;"X")</formula>
    </cfRule>
    <cfRule type="expression" dxfId="97" priority="5" stopIfTrue="1">
      <formula>AND(C56&lt;&gt;0,C56&lt;&gt;2,$C56&lt;&gt;"Х",$C56&lt;&gt;"X")</formula>
    </cfRule>
  </conditionalFormatting>
  <conditionalFormatting sqref="D12:D13 D18:D21 D24:D25 D30:D33 D36:D39 D44:D45 D48:D51 D56:D57">
    <cfRule type="expression" dxfId="96" priority="39" stopIfTrue="1">
      <formula>COUNTIF($B$61:$D$68,D12)&gt;0</formula>
    </cfRule>
  </conditionalFormatting>
  <conditionalFormatting sqref="D14:D15 D26:D27 D42:D43 D54:D55">
    <cfRule type="expression" dxfId="95" priority="40" stopIfTrue="1">
      <formula>COUNTIF($M$60:$Q$67,D14)&gt;0</formula>
    </cfRule>
  </conditionalFormatting>
  <conditionalFormatting sqref="D59:I59">
    <cfRule type="expression" dxfId="94" priority="36" stopIfTrue="1">
      <formula>$C$60=TRUE</formula>
    </cfRule>
  </conditionalFormatting>
  <conditionalFormatting sqref="E12:E13 E18:E21 E24:E25 E30:E33 E36:E39 E44:E45 E48:E51 E56:E57">
    <cfRule type="expression" dxfId="93" priority="19" stopIfTrue="1">
      <formula>COUNTIF($B$61:$D$68,D12)&gt;0</formula>
    </cfRule>
  </conditionalFormatting>
  <conditionalFormatting sqref="E14 E26:E27 E42:E43 E54:E55">
    <cfRule type="expression" dxfId="92" priority="32" stopIfTrue="1">
      <formula>COUNTIF($M$60:$Q$67,D14)&gt;0</formula>
    </cfRule>
  </conditionalFormatting>
  <conditionalFormatting sqref="E15">
    <cfRule type="expression" dxfId="91" priority="33" stopIfTrue="1">
      <formula>COUNTIF($M$60:$Q$67,D511)&gt;0</formula>
    </cfRule>
  </conditionalFormatting>
  <conditionalFormatting sqref="E61:F68">
    <cfRule type="expression" dxfId="90" priority="2" stopIfTrue="1">
      <formula>COUNTIF($D$12:$D$57,B61)=0</formula>
    </cfRule>
  </conditionalFormatting>
  <conditionalFormatting sqref="G12:I12 G18:I18 G24:I24 G30:I30 G36:I36 G42:I42 G48:I48 G54:I54">
    <cfRule type="expression" dxfId="89" priority="16" stopIfTrue="1">
      <formula>LEFT($G12,4)="поб."</formula>
    </cfRule>
  </conditionalFormatting>
  <conditionalFormatting sqref="G12:I13 G18:I19 G24:I25 G30:I31 G36:I37 G42:I43 G48:I49 G54:I55">
    <cfRule type="expression" dxfId="88" priority="15" stopIfTrue="1">
      <formula>COUNTIF($B$61:$D$68,G12)&gt;0</formula>
    </cfRule>
  </conditionalFormatting>
  <conditionalFormatting sqref="G13:I13 G19:I19 G25:I25 G31:I31 G37:I37 G43:I43 G49:I49 G55:I55">
    <cfRule type="expression" dxfId="87" priority="18" stopIfTrue="1">
      <formula>LEFT($G12,4)="поб."</formula>
    </cfRule>
  </conditionalFormatting>
  <conditionalFormatting sqref="J15:L15 J27:L27 J39:L39 J51:L51">
    <cfRule type="expression" dxfId="86" priority="21" stopIfTrue="1">
      <formula>LEFT($J15,4)="поб."</formula>
    </cfRule>
  </conditionalFormatting>
  <conditionalFormatting sqref="J15:L16 J27:L28 J39:L40 J51:L52">
    <cfRule type="expression" dxfId="85" priority="20" stopIfTrue="1">
      <formula>COUNTIF($B$61:$D$68,J15)&gt;0</formula>
    </cfRule>
  </conditionalFormatting>
  <conditionalFormatting sqref="J16:L16 J28:L28 J40:L40 J52:L52">
    <cfRule type="expression" dxfId="84" priority="23" stopIfTrue="1">
      <formula>LEFT($J15,4)="поб."</formula>
    </cfRule>
  </conditionalFormatting>
  <conditionalFormatting sqref="K18:L18 H21:I21 N24:O24 K30:L30 H33:I33 Q36:R36 H39:I39 K42:L42 N48:O48 H51:I51 K54:L54">
    <cfRule type="expression" dxfId="83" priority="37" stopIfTrue="1">
      <formula>$E$231=1</formula>
    </cfRule>
  </conditionalFormatting>
  <conditionalFormatting sqref="M21:O21 M45:O45">
    <cfRule type="expression" dxfId="82" priority="25" stopIfTrue="1">
      <formula>LEFT($M21,4)="поб."</formula>
    </cfRule>
  </conditionalFormatting>
  <conditionalFormatting sqref="M21:O22 M45:O46">
    <cfRule type="expression" dxfId="81" priority="24" stopIfTrue="1">
      <formula>COUNTIF($B$61:$D$68,M21)&gt;0</formula>
    </cfRule>
  </conditionalFormatting>
  <conditionalFormatting sqref="M22:O22 M46:O46">
    <cfRule type="expression" dxfId="80" priority="27" stopIfTrue="1">
      <formula>LEFT($M21,4)="поб."</formula>
    </cfRule>
  </conditionalFormatting>
  <conditionalFormatting sqref="M54:O54 M56:O56">
    <cfRule type="expression" dxfId="79" priority="52" stopIfTrue="1">
      <formula>LEFT($M54,3)="пр."</formula>
    </cfRule>
    <cfRule type="expression" dxfId="78" priority="53" stopIfTrue="1">
      <formula>LEFT($M54,4)="поб."</formula>
    </cfRule>
  </conditionalFormatting>
  <conditionalFormatting sqref="M54:O57">
    <cfRule type="expression" dxfId="77" priority="42" stopIfTrue="1">
      <formula>$C$150</formula>
    </cfRule>
  </conditionalFormatting>
  <conditionalFormatting sqref="M55:O55">
    <cfRule type="expression" dxfId="76" priority="43" stopIfTrue="1">
      <formula>LEFT($M54,3)="пр."</formula>
    </cfRule>
    <cfRule type="expression" dxfId="75" priority="44" stopIfTrue="1">
      <formula>LEFT($M54,4)="поб."</formula>
    </cfRule>
  </conditionalFormatting>
  <conditionalFormatting sqref="M57:O57">
    <cfRule type="expression" dxfId="74" priority="46" stopIfTrue="1">
      <formula>LEFT($M56,3)="пр."</formula>
    </cfRule>
    <cfRule type="expression" dxfId="73" priority="47" stopIfTrue="1">
      <formula>LEFT($M56,4)="поб"</formula>
    </cfRule>
  </conditionalFormatting>
  <conditionalFormatting sqref="M53:R53 P54:R56 Q57:R58 M58:P58">
    <cfRule type="expression" dxfId="72" priority="38" stopIfTrue="1">
      <formula>$C$150</formula>
    </cfRule>
  </conditionalFormatting>
  <conditionalFormatting sqref="P33:R33">
    <cfRule type="expression" dxfId="71" priority="29" stopIfTrue="1">
      <formula>LEFT($P33,4)="поб."</formula>
    </cfRule>
  </conditionalFormatting>
  <conditionalFormatting sqref="P33:R34">
    <cfRule type="expression" dxfId="70" priority="28" stopIfTrue="1">
      <formula>COUNTIF($B$61:$D$68,P33)&gt;0</formula>
    </cfRule>
  </conditionalFormatting>
  <conditionalFormatting sqref="P34:R34">
    <cfRule type="expression" dxfId="69" priority="31" stopIfTrue="1">
      <formula>LEFT($P33,4)="поб."</formula>
    </cfRule>
  </conditionalFormatting>
  <conditionalFormatting sqref="P55:R55">
    <cfRule type="expression" dxfId="68" priority="55" stopIfTrue="1">
      <formula>LEFT($P55,3)="пр."</formula>
    </cfRule>
    <cfRule type="expression" dxfId="67" priority="56" stopIfTrue="1">
      <formula>LEFT($P55,4)="поб."</formula>
    </cfRule>
  </conditionalFormatting>
  <conditionalFormatting sqref="P56:R56">
    <cfRule type="expression" dxfId="66" priority="49" stopIfTrue="1">
      <formula>LEFT($P55,3)="пр."</formula>
    </cfRule>
    <cfRule type="expression" dxfId="65" priority="50" stopIfTrue="1">
      <formula>LEFT($P55,4)="поб"</formula>
    </cfRule>
  </conditionalFormatting>
  <conditionalFormatting sqref="Q58:R58">
    <cfRule type="expression" dxfId="64" priority="58" stopIfTrue="1">
      <formula>$E$231=1</formula>
    </cfRule>
  </conditionalFormatting>
  <printOptions horizontalCentered="1"/>
  <pageMargins left="0.15748031496062992" right="0.15748031496062992" top="0.51181102362204722" bottom="0.27559055118110237" header="0.15748031496062992" footer="0.19685039370078741"/>
  <pageSetup paperSize="9" scale="72" orientation="portrait" r:id="rId1"/>
  <headerFooter>
    <oddHeader>&amp;L&amp;G&amp;C&amp;"Arial Cyr,полужирный"&amp;12ТУРНИР ПО ВИДУ СПОРТА
"ТЕННИС" (0130002611Я)</oddHeader>
  </headerFooter>
  <drawing r:id="rId2"/>
  <legacyDrawingHF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indexed="49"/>
    <pageSetUpPr fitToPage="1"/>
  </sheetPr>
  <dimension ref="A1:O317"/>
  <sheetViews>
    <sheetView showGridLines="0" zoomScale="70" zoomScaleNormal="115" workbookViewId="0">
      <pane ySplit="10" topLeftCell="A13" activePane="bottomLeft" state="frozen"/>
      <selection activeCell="N32" sqref="N32"/>
      <selection pane="bottomLeft" activeCell="N32" sqref="N32"/>
    </sheetView>
  </sheetViews>
  <sheetFormatPr defaultColWidth="9.1796875" defaultRowHeight="12.5" x14ac:dyDescent="0.25"/>
  <cols>
    <col min="1" max="1" width="7.7265625" style="127" customWidth="1"/>
    <col min="2" max="2" width="12.7265625" style="127" customWidth="1"/>
    <col min="3" max="3" width="24.7265625" style="127" customWidth="1"/>
    <col min="4" max="4" width="16.7265625" style="128" customWidth="1"/>
    <col min="5" max="5" width="12.7265625" style="128" customWidth="1"/>
    <col min="6" max="6" width="15.7265625" style="128" customWidth="1"/>
    <col min="7" max="7" width="18.7265625" style="128" customWidth="1"/>
    <col min="8" max="8" width="10.7265625" style="128" customWidth="1"/>
    <col min="9" max="16384" width="9.1796875" style="127"/>
  </cols>
  <sheetData>
    <row r="1" spans="1:15" ht="27.65" customHeight="1" x14ac:dyDescent="0.25"/>
    <row r="2" spans="1:15" ht="13" x14ac:dyDescent="0.25">
      <c r="A2" s="585" t="s">
        <v>474</v>
      </c>
      <c r="B2" s="585"/>
      <c r="C2" s="585"/>
      <c r="D2" s="585"/>
      <c r="E2" s="585"/>
      <c r="F2" s="585"/>
      <c r="G2" s="585"/>
      <c r="H2" s="585"/>
      <c r="I2" s="152"/>
      <c r="J2" s="152"/>
      <c r="K2" s="152"/>
      <c r="L2" s="152"/>
      <c r="M2" s="152"/>
      <c r="N2" s="152"/>
      <c r="O2" s="152"/>
    </row>
    <row r="3" spans="1:15" s="150" customFormat="1" ht="10" x14ac:dyDescent="0.2">
      <c r="A3" s="588" t="s">
        <v>0</v>
      </c>
      <c r="B3" s="588"/>
      <c r="C3" s="588"/>
      <c r="D3" s="588"/>
      <c r="E3" s="588"/>
      <c r="F3" s="588"/>
      <c r="G3" s="588"/>
      <c r="H3" s="588"/>
      <c r="I3" s="151"/>
      <c r="J3" s="151"/>
      <c r="K3" s="151"/>
      <c r="L3" s="151"/>
      <c r="M3" s="151"/>
      <c r="N3" s="151"/>
      <c r="O3" s="151"/>
    </row>
    <row r="4" spans="1:15" ht="18" customHeight="1" x14ac:dyDescent="0.25">
      <c r="A4" s="589" t="s">
        <v>277</v>
      </c>
      <c r="B4" s="589"/>
      <c r="C4" s="589"/>
      <c r="D4" s="589"/>
      <c r="E4" s="589"/>
      <c r="F4" s="589"/>
      <c r="G4" s="589"/>
      <c r="H4" s="589"/>
    </row>
    <row r="5" spans="1:15" s="12" customFormat="1" ht="4.5" customHeight="1" x14ac:dyDescent="0.25">
      <c r="C5" s="586"/>
      <c r="D5" s="586"/>
      <c r="E5" s="586"/>
      <c r="F5" s="586"/>
      <c r="G5" s="586"/>
    </row>
    <row r="6" spans="1:15" s="148" customFormat="1" ht="11.5" x14ac:dyDescent="0.25">
      <c r="A6" s="587" t="s">
        <v>1</v>
      </c>
      <c r="B6" s="587"/>
      <c r="C6" s="149" t="s">
        <v>2</v>
      </c>
      <c r="D6" s="149" t="s">
        <v>3</v>
      </c>
      <c r="E6" s="587" t="s">
        <v>4</v>
      </c>
      <c r="F6" s="587"/>
      <c r="G6" s="149" t="s">
        <v>5</v>
      </c>
      <c r="H6" s="149" t="s">
        <v>6</v>
      </c>
    </row>
    <row r="7" spans="1:15" s="145" customFormat="1" ht="20.149999999999999" customHeight="1" x14ac:dyDescent="0.25">
      <c r="A7" s="590" t="s">
        <v>7</v>
      </c>
      <c r="B7" s="590"/>
      <c r="C7" s="146" t="s">
        <v>276</v>
      </c>
      <c r="D7" s="147" t="s">
        <v>8</v>
      </c>
      <c r="E7" s="593" t="s">
        <v>8</v>
      </c>
      <c r="F7" s="594"/>
      <c r="G7" s="146" t="s">
        <v>10</v>
      </c>
      <c r="H7" s="146" t="s">
        <v>137</v>
      </c>
    </row>
    <row r="8" spans="1:15" ht="15" customHeight="1" thickBot="1" x14ac:dyDescent="0.3"/>
    <row r="9" spans="1:15" ht="33.75" customHeight="1" x14ac:dyDescent="0.25">
      <c r="A9" s="591" t="s">
        <v>275</v>
      </c>
      <c r="B9" s="578" t="s">
        <v>274</v>
      </c>
      <c r="C9" s="578"/>
      <c r="D9" s="579"/>
      <c r="E9" s="582" t="s">
        <v>273</v>
      </c>
      <c r="F9" s="582" t="s">
        <v>272</v>
      </c>
      <c r="G9" s="582" t="s">
        <v>271</v>
      </c>
      <c r="H9" s="144" t="s">
        <v>270</v>
      </c>
    </row>
    <row r="10" spans="1:15" s="128" customFormat="1" ht="10.5" customHeight="1" thickBot="1" x14ac:dyDescent="0.3">
      <c r="A10" s="592"/>
      <c r="B10" s="580"/>
      <c r="C10" s="580"/>
      <c r="D10" s="581"/>
      <c r="E10" s="583"/>
      <c r="F10" s="583"/>
      <c r="G10" s="583"/>
      <c r="H10" s="143">
        <v>45139</v>
      </c>
    </row>
    <row r="11" spans="1:15" s="35" customFormat="1" ht="15" customHeight="1" x14ac:dyDescent="0.35">
      <c r="A11" s="548">
        <v>1</v>
      </c>
      <c r="B11" s="567" t="s">
        <v>386</v>
      </c>
      <c r="C11" s="568"/>
      <c r="D11" s="569"/>
      <c r="E11" s="141">
        <v>1793</v>
      </c>
      <c r="F11" s="142">
        <v>38646</v>
      </c>
      <c r="G11" s="141" t="s">
        <v>82</v>
      </c>
      <c r="H11" s="570">
        <v>688</v>
      </c>
    </row>
    <row r="12" spans="1:15" s="35" customFormat="1" ht="15" customHeight="1" thickBot="1" x14ac:dyDescent="0.4">
      <c r="A12" s="549"/>
      <c r="B12" s="572" t="s">
        <v>268</v>
      </c>
      <c r="C12" s="573"/>
      <c r="D12" s="574"/>
      <c r="E12" s="139">
        <v>2845</v>
      </c>
      <c r="F12" s="140">
        <v>39741</v>
      </c>
      <c r="G12" s="139" t="s">
        <v>82</v>
      </c>
      <c r="H12" s="571"/>
    </row>
    <row r="13" spans="1:15" s="35" customFormat="1" ht="15" customHeight="1" x14ac:dyDescent="0.35">
      <c r="A13" s="548">
        <v>2</v>
      </c>
      <c r="B13" s="567" t="s">
        <v>322</v>
      </c>
      <c r="C13" s="568"/>
      <c r="D13" s="569"/>
      <c r="E13" s="141">
        <v>2628</v>
      </c>
      <c r="F13" s="142">
        <v>39587</v>
      </c>
      <c r="G13" s="141" t="s">
        <v>29</v>
      </c>
      <c r="H13" s="570">
        <v>462</v>
      </c>
    </row>
    <row r="14" spans="1:15" s="35" customFormat="1" ht="15" customHeight="1" thickBot="1" x14ac:dyDescent="0.4">
      <c r="A14" s="549"/>
      <c r="B14" s="572" t="s">
        <v>385</v>
      </c>
      <c r="C14" s="573"/>
      <c r="D14" s="574"/>
      <c r="E14" s="139">
        <v>1548</v>
      </c>
      <c r="F14" s="140">
        <v>38091</v>
      </c>
      <c r="G14" s="139" t="s">
        <v>82</v>
      </c>
      <c r="H14" s="571"/>
    </row>
    <row r="15" spans="1:15" s="35" customFormat="1" ht="15" customHeight="1" x14ac:dyDescent="0.35">
      <c r="A15" s="548">
        <v>3</v>
      </c>
      <c r="B15" s="567" t="s">
        <v>323</v>
      </c>
      <c r="C15" s="568"/>
      <c r="D15" s="569"/>
      <c r="E15" s="141">
        <v>2578</v>
      </c>
      <c r="F15" s="142">
        <v>39752</v>
      </c>
      <c r="G15" s="141" t="s">
        <v>29</v>
      </c>
      <c r="H15" s="570">
        <v>217</v>
      </c>
    </row>
    <row r="16" spans="1:15" s="35" customFormat="1" ht="15" customHeight="1" thickBot="1" x14ac:dyDescent="0.4">
      <c r="A16" s="549"/>
      <c r="B16" s="572" t="s">
        <v>384</v>
      </c>
      <c r="C16" s="573"/>
      <c r="D16" s="574"/>
      <c r="E16" s="139">
        <v>1511</v>
      </c>
      <c r="F16" s="140">
        <v>37658</v>
      </c>
      <c r="G16" s="139" t="s">
        <v>82</v>
      </c>
      <c r="H16" s="571"/>
    </row>
    <row r="17" spans="1:8" s="35" customFormat="1" ht="15" customHeight="1" x14ac:dyDescent="0.35">
      <c r="A17" s="548">
        <v>4</v>
      </c>
      <c r="B17" s="567" t="s">
        <v>320</v>
      </c>
      <c r="C17" s="568"/>
      <c r="D17" s="569"/>
      <c r="E17" s="141">
        <v>2753</v>
      </c>
      <c r="F17" s="142">
        <v>39638</v>
      </c>
      <c r="G17" s="141" t="s">
        <v>29</v>
      </c>
      <c r="H17" s="570">
        <v>169</v>
      </c>
    </row>
    <row r="18" spans="1:8" s="35" customFormat="1" ht="15" customHeight="1" thickBot="1" x14ac:dyDescent="0.4">
      <c r="A18" s="549"/>
      <c r="B18" s="572" t="s">
        <v>383</v>
      </c>
      <c r="C18" s="573"/>
      <c r="D18" s="574"/>
      <c r="E18" s="139">
        <v>2855</v>
      </c>
      <c r="F18" s="140">
        <v>38875</v>
      </c>
      <c r="G18" s="139" t="s">
        <v>82</v>
      </c>
      <c r="H18" s="571"/>
    </row>
    <row r="19" spans="1:8" s="35" customFormat="1" ht="15" customHeight="1" x14ac:dyDescent="0.35">
      <c r="A19" s="548">
        <v>5</v>
      </c>
      <c r="B19" s="567" t="s">
        <v>321</v>
      </c>
      <c r="C19" s="568"/>
      <c r="D19" s="569"/>
      <c r="E19" s="141">
        <v>2976</v>
      </c>
      <c r="F19" s="142">
        <v>39730</v>
      </c>
      <c r="G19" s="141" t="s">
        <v>82</v>
      </c>
      <c r="H19" s="570">
        <v>61</v>
      </c>
    </row>
    <row r="20" spans="1:8" s="35" customFormat="1" ht="15" customHeight="1" thickBot="1" x14ac:dyDescent="0.4">
      <c r="A20" s="549"/>
      <c r="B20" s="584" t="s">
        <v>382</v>
      </c>
      <c r="C20" s="573"/>
      <c r="D20" s="574"/>
      <c r="E20" s="350" t="s">
        <v>137</v>
      </c>
      <c r="F20" s="140">
        <v>37908</v>
      </c>
      <c r="G20" s="350" t="s">
        <v>29</v>
      </c>
      <c r="H20" s="571"/>
    </row>
    <row r="21" spans="1:8" s="35" customFormat="1" ht="15" customHeight="1" x14ac:dyDescent="0.35">
      <c r="A21" s="548">
        <v>6</v>
      </c>
      <c r="B21" s="567" t="s">
        <v>381</v>
      </c>
      <c r="C21" s="568"/>
      <c r="D21" s="569"/>
      <c r="E21" s="141">
        <v>2614</v>
      </c>
      <c r="F21" s="142">
        <v>39545</v>
      </c>
      <c r="G21" s="141" t="s">
        <v>29</v>
      </c>
      <c r="H21" s="570">
        <v>34</v>
      </c>
    </row>
    <row r="22" spans="1:8" s="35" customFormat="1" ht="15" customHeight="1" thickBot="1" x14ac:dyDescent="0.4">
      <c r="A22" s="549"/>
      <c r="B22" s="572" t="s">
        <v>261</v>
      </c>
      <c r="C22" s="573"/>
      <c r="D22" s="574"/>
      <c r="E22" s="139">
        <v>1289</v>
      </c>
      <c r="F22" s="140">
        <v>22584</v>
      </c>
      <c r="G22" s="139" t="s">
        <v>29</v>
      </c>
      <c r="H22" s="571"/>
    </row>
    <row r="23" spans="1:8" s="35" customFormat="1" ht="15" customHeight="1" x14ac:dyDescent="0.35">
      <c r="A23" s="548">
        <v>7</v>
      </c>
      <c r="B23" s="567" t="s">
        <v>319</v>
      </c>
      <c r="C23" s="568"/>
      <c r="D23" s="569"/>
      <c r="E23" s="141">
        <v>825</v>
      </c>
      <c r="F23" s="142">
        <v>29341</v>
      </c>
      <c r="G23" s="141" t="s">
        <v>29</v>
      </c>
      <c r="H23" s="570">
        <v>31</v>
      </c>
    </row>
    <row r="24" spans="1:8" s="35" customFormat="1" ht="15" customHeight="1" thickBot="1" x14ac:dyDescent="0.4">
      <c r="A24" s="549"/>
      <c r="B24" s="572" t="s">
        <v>380</v>
      </c>
      <c r="C24" s="573"/>
      <c r="D24" s="574"/>
      <c r="E24" s="139">
        <v>1556</v>
      </c>
      <c r="F24" s="140">
        <v>28154</v>
      </c>
      <c r="G24" s="139" t="s">
        <v>29</v>
      </c>
      <c r="H24" s="571"/>
    </row>
    <row r="25" spans="1:8" s="35" customFormat="1" ht="15" customHeight="1" x14ac:dyDescent="0.35">
      <c r="A25" s="548">
        <v>8</v>
      </c>
      <c r="B25" s="567" t="s">
        <v>324</v>
      </c>
      <c r="C25" s="568"/>
      <c r="D25" s="569"/>
      <c r="E25" s="141">
        <v>2557</v>
      </c>
      <c r="F25" s="142">
        <v>39707</v>
      </c>
      <c r="G25" s="141" t="s">
        <v>29</v>
      </c>
      <c r="H25" s="570">
        <v>27</v>
      </c>
    </row>
    <row r="26" spans="1:8" s="35" customFormat="1" ht="15" customHeight="1" thickBot="1" x14ac:dyDescent="0.4">
      <c r="A26" s="549"/>
      <c r="B26" s="572" t="s">
        <v>379</v>
      </c>
      <c r="C26" s="573"/>
      <c r="D26" s="574"/>
      <c r="E26" s="139">
        <v>2702</v>
      </c>
      <c r="F26" s="140">
        <v>39407</v>
      </c>
      <c r="G26" s="139" t="s">
        <v>29</v>
      </c>
      <c r="H26" s="571"/>
    </row>
    <row r="27" spans="1:8" s="35" customFormat="1" ht="15" customHeight="1" x14ac:dyDescent="0.35">
      <c r="A27" s="548">
        <v>9</v>
      </c>
      <c r="B27" s="567" t="s">
        <v>378</v>
      </c>
      <c r="C27" s="568"/>
      <c r="D27" s="569"/>
      <c r="E27" s="141">
        <v>2891</v>
      </c>
      <c r="F27" s="142">
        <v>28662</v>
      </c>
      <c r="G27" s="141" t="s">
        <v>29</v>
      </c>
      <c r="H27" s="570">
        <v>13</v>
      </c>
    </row>
    <row r="28" spans="1:8" s="35" customFormat="1" ht="15" customHeight="1" thickBot="1" x14ac:dyDescent="0.4">
      <c r="A28" s="549"/>
      <c r="B28" s="572" t="s">
        <v>257</v>
      </c>
      <c r="C28" s="573"/>
      <c r="D28" s="574"/>
      <c r="E28" s="139">
        <v>2685</v>
      </c>
      <c r="F28" s="140">
        <v>37627</v>
      </c>
      <c r="G28" s="139" t="s">
        <v>29</v>
      </c>
      <c r="H28" s="571"/>
    </row>
    <row r="29" spans="1:8" s="35" customFormat="1" ht="15" customHeight="1" x14ac:dyDescent="0.35">
      <c r="A29" s="548">
        <v>10</v>
      </c>
      <c r="B29" s="567" t="s">
        <v>377</v>
      </c>
      <c r="C29" s="568"/>
      <c r="D29" s="569"/>
      <c r="E29" s="141">
        <v>2935</v>
      </c>
      <c r="F29" s="142">
        <v>39859</v>
      </c>
      <c r="G29" s="141" t="s">
        <v>29</v>
      </c>
      <c r="H29" s="570">
        <v>4</v>
      </c>
    </row>
    <row r="30" spans="1:8" s="35" customFormat="1" ht="15" customHeight="1" thickBot="1" x14ac:dyDescent="0.4">
      <c r="A30" s="549"/>
      <c r="B30" s="572" t="s">
        <v>263</v>
      </c>
      <c r="C30" s="573"/>
      <c r="D30" s="574"/>
      <c r="E30" s="139">
        <v>3246</v>
      </c>
      <c r="F30" s="140">
        <v>39505</v>
      </c>
      <c r="G30" s="139" t="s">
        <v>29</v>
      </c>
      <c r="H30" s="571"/>
    </row>
    <row r="31" spans="1:8" s="138" customFormat="1" ht="10.5" hidden="1" customHeight="1" x14ac:dyDescent="0.25">
      <c r="A31" s="548">
        <v>11</v>
      </c>
      <c r="B31" s="550"/>
      <c r="C31" s="551"/>
      <c r="D31" s="552"/>
      <c r="E31" s="131"/>
      <c r="F31" s="132"/>
      <c r="G31" s="131"/>
      <c r="H31" s="543"/>
    </row>
    <row r="32" spans="1:8" s="138" customFormat="1" ht="10.5" hidden="1" customHeight="1" thickBot="1" x14ac:dyDescent="0.3">
      <c r="A32" s="549"/>
      <c r="B32" s="545"/>
      <c r="C32" s="546"/>
      <c r="D32" s="547"/>
      <c r="E32" s="129"/>
      <c r="F32" s="130"/>
      <c r="G32" s="129"/>
      <c r="H32" s="544"/>
    </row>
    <row r="33" spans="1:8" s="138" customFormat="1" ht="10.5" hidden="1" customHeight="1" x14ac:dyDescent="0.25">
      <c r="A33" s="548">
        <v>12</v>
      </c>
      <c r="B33" s="550"/>
      <c r="C33" s="551"/>
      <c r="D33" s="552"/>
      <c r="E33" s="131"/>
      <c r="F33" s="132"/>
      <c r="G33" s="131"/>
      <c r="H33" s="543"/>
    </row>
    <row r="34" spans="1:8" s="138" customFormat="1" ht="10.5" hidden="1" customHeight="1" thickBot="1" x14ac:dyDescent="0.3">
      <c r="A34" s="549"/>
      <c r="B34" s="545"/>
      <c r="C34" s="546"/>
      <c r="D34" s="547"/>
      <c r="E34" s="129"/>
      <c r="F34" s="130"/>
      <c r="G34" s="129"/>
      <c r="H34" s="544"/>
    </row>
    <row r="35" spans="1:8" s="138" customFormat="1" ht="10.5" hidden="1" customHeight="1" x14ac:dyDescent="0.25">
      <c r="A35" s="548">
        <v>13</v>
      </c>
      <c r="B35" s="550"/>
      <c r="C35" s="551"/>
      <c r="D35" s="552"/>
      <c r="E35" s="131"/>
      <c r="F35" s="132"/>
      <c r="G35" s="131"/>
      <c r="H35" s="543"/>
    </row>
    <row r="36" spans="1:8" s="138" customFormat="1" ht="10.5" hidden="1" customHeight="1" thickBot="1" x14ac:dyDescent="0.3">
      <c r="A36" s="549"/>
      <c r="B36" s="545"/>
      <c r="C36" s="546"/>
      <c r="D36" s="547"/>
      <c r="E36" s="129"/>
      <c r="F36" s="130"/>
      <c r="G36" s="129"/>
      <c r="H36" s="544"/>
    </row>
    <row r="37" spans="1:8" s="138" customFormat="1" ht="10.5" hidden="1" customHeight="1" x14ac:dyDescent="0.25">
      <c r="A37" s="548">
        <v>14</v>
      </c>
      <c r="B37" s="550"/>
      <c r="C37" s="551"/>
      <c r="D37" s="552"/>
      <c r="E37" s="131"/>
      <c r="F37" s="132"/>
      <c r="G37" s="131"/>
      <c r="H37" s="543"/>
    </row>
    <row r="38" spans="1:8" s="138" customFormat="1" ht="10.5" hidden="1" customHeight="1" thickBot="1" x14ac:dyDescent="0.3">
      <c r="A38" s="549"/>
      <c r="B38" s="545"/>
      <c r="C38" s="546"/>
      <c r="D38" s="547"/>
      <c r="E38" s="129"/>
      <c r="F38" s="130"/>
      <c r="G38" s="129"/>
      <c r="H38" s="544"/>
    </row>
    <row r="39" spans="1:8" s="138" customFormat="1" ht="10.5" hidden="1" customHeight="1" x14ac:dyDescent="0.25">
      <c r="A39" s="548">
        <v>15</v>
      </c>
      <c r="B39" s="550"/>
      <c r="C39" s="551"/>
      <c r="D39" s="552"/>
      <c r="E39" s="131"/>
      <c r="F39" s="132"/>
      <c r="G39" s="131"/>
      <c r="H39" s="543"/>
    </row>
    <row r="40" spans="1:8" s="138" customFormat="1" ht="10.5" hidden="1" customHeight="1" thickBot="1" x14ac:dyDescent="0.3">
      <c r="A40" s="549"/>
      <c r="B40" s="545"/>
      <c r="C40" s="546"/>
      <c r="D40" s="547"/>
      <c r="E40" s="129"/>
      <c r="F40" s="130"/>
      <c r="G40" s="129"/>
      <c r="H40" s="544"/>
    </row>
    <row r="41" spans="1:8" s="138" customFormat="1" ht="10.5" hidden="1" customHeight="1" x14ac:dyDescent="0.25">
      <c r="A41" s="548">
        <v>16</v>
      </c>
      <c r="B41" s="550"/>
      <c r="C41" s="551"/>
      <c r="D41" s="552"/>
      <c r="E41" s="131"/>
      <c r="F41" s="132"/>
      <c r="G41" s="131"/>
      <c r="H41" s="543"/>
    </row>
    <row r="42" spans="1:8" s="138" customFormat="1" ht="10.5" hidden="1" customHeight="1" thickBot="1" x14ac:dyDescent="0.3">
      <c r="A42" s="549"/>
      <c r="B42" s="545"/>
      <c r="C42" s="546"/>
      <c r="D42" s="547"/>
      <c r="E42" s="129"/>
      <c r="F42" s="130"/>
      <c r="G42" s="129"/>
      <c r="H42" s="544"/>
    </row>
    <row r="43" spans="1:8" s="138" customFormat="1" ht="10.5" hidden="1" customHeight="1" x14ac:dyDescent="0.25">
      <c r="A43" s="548">
        <v>17</v>
      </c>
      <c r="B43" s="550"/>
      <c r="C43" s="551"/>
      <c r="D43" s="552"/>
      <c r="E43" s="131"/>
      <c r="F43" s="132"/>
      <c r="G43" s="131"/>
      <c r="H43" s="543"/>
    </row>
    <row r="44" spans="1:8" s="138" customFormat="1" ht="10.5" hidden="1" customHeight="1" thickBot="1" x14ac:dyDescent="0.3">
      <c r="A44" s="549"/>
      <c r="B44" s="545"/>
      <c r="C44" s="546"/>
      <c r="D44" s="547"/>
      <c r="E44" s="129"/>
      <c r="F44" s="130"/>
      <c r="G44" s="129"/>
      <c r="H44" s="544"/>
    </row>
    <row r="45" spans="1:8" s="138" customFormat="1" ht="10.5" hidden="1" customHeight="1" x14ac:dyDescent="0.25">
      <c r="A45" s="548">
        <v>18</v>
      </c>
      <c r="B45" s="550"/>
      <c r="C45" s="551"/>
      <c r="D45" s="552"/>
      <c r="E45" s="131"/>
      <c r="F45" s="132"/>
      <c r="G45" s="131"/>
      <c r="H45" s="543"/>
    </row>
    <row r="46" spans="1:8" s="138" customFormat="1" ht="10.5" hidden="1" customHeight="1" thickBot="1" x14ac:dyDescent="0.3">
      <c r="A46" s="549"/>
      <c r="B46" s="545"/>
      <c r="C46" s="546"/>
      <c r="D46" s="547"/>
      <c r="E46" s="129"/>
      <c r="F46" s="130"/>
      <c r="G46" s="129"/>
      <c r="H46" s="544"/>
    </row>
    <row r="47" spans="1:8" s="138" customFormat="1" ht="10.5" hidden="1" customHeight="1" x14ac:dyDescent="0.25">
      <c r="A47" s="548">
        <v>19</v>
      </c>
      <c r="B47" s="550"/>
      <c r="C47" s="551"/>
      <c r="D47" s="552"/>
      <c r="E47" s="131"/>
      <c r="F47" s="132"/>
      <c r="G47" s="131"/>
      <c r="H47" s="543"/>
    </row>
    <row r="48" spans="1:8" s="138" customFormat="1" ht="10.5" hidden="1" customHeight="1" thickBot="1" x14ac:dyDescent="0.3">
      <c r="A48" s="549"/>
      <c r="B48" s="545"/>
      <c r="C48" s="546"/>
      <c r="D48" s="547"/>
      <c r="E48" s="129"/>
      <c r="F48" s="130"/>
      <c r="G48" s="129"/>
      <c r="H48" s="544"/>
    </row>
    <row r="49" spans="1:8" s="138" customFormat="1" ht="10.5" hidden="1" customHeight="1" x14ac:dyDescent="0.25">
      <c r="A49" s="548">
        <v>20</v>
      </c>
      <c r="B49" s="550"/>
      <c r="C49" s="551"/>
      <c r="D49" s="552"/>
      <c r="E49" s="131"/>
      <c r="F49" s="132"/>
      <c r="G49" s="131"/>
      <c r="H49" s="543"/>
    </row>
    <row r="50" spans="1:8" s="138" customFormat="1" ht="10.5" hidden="1" customHeight="1" thickBot="1" x14ac:dyDescent="0.3">
      <c r="A50" s="549"/>
      <c r="B50" s="545"/>
      <c r="C50" s="546"/>
      <c r="D50" s="547"/>
      <c r="E50" s="129"/>
      <c r="F50" s="130"/>
      <c r="G50" s="129"/>
      <c r="H50" s="544"/>
    </row>
    <row r="51" spans="1:8" s="138" customFormat="1" ht="10.5" hidden="1" customHeight="1" x14ac:dyDescent="0.25">
      <c r="A51" s="548">
        <v>21</v>
      </c>
      <c r="B51" s="550"/>
      <c r="C51" s="551"/>
      <c r="D51" s="552"/>
      <c r="E51" s="131"/>
      <c r="F51" s="132"/>
      <c r="G51" s="131"/>
      <c r="H51" s="543"/>
    </row>
    <row r="52" spans="1:8" s="138" customFormat="1" ht="10.5" hidden="1" customHeight="1" thickBot="1" x14ac:dyDescent="0.3">
      <c r="A52" s="549"/>
      <c r="B52" s="545"/>
      <c r="C52" s="546"/>
      <c r="D52" s="547"/>
      <c r="E52" s="129"/>
      <c r="F52" s="130"/>
      <c r="G52" s="129"/>
      <c r="H52" s="544"/>
    </row>
    <row r="53" spans="1:8" s="138" customFormat="1" ht="10.5" hidden="1" customHeight="1" x14ac:dyDescent="0.25">
      <c r="A53" s="548">
        <v>22</v>
      </c>
      <c r="B53" s="550"/>
      <c r="C53" s="551"/>
      <c r="D53" s="552"/>
      <c r="E53" s="131"/>
      <c r="F53" s="132"/>
      <c r="G53" s="131"/>
      <c r="H53" s="543"/>
    </row>
    <row r="54" spans="1:8" s="138" customFormat="1" ht="10.5" hidden="1" customHeight="1" thickBot="1" x14ac:dyDescent="0.3">
      <c r="A54" s="549"/>
      <c r="B54" s="545"/>
      <c r="C54" s="546"/>
      <c r="D54" s="547"/>
      <c r="E54" s="129"/>
      <c r="F54" s="130"/>
      <c r="G54" s="129"/>
      <c r="H54" s="544"/>
    </row>
    <row r="55" spans="1:8" s="138" customFormat="1" ht="10.5" hidden="1" customHeight="1" x14ac:dyDescent="0.25">
      <c r="A55" s="548">
        <v>23</v>
      </c>
      <c r="B55" s="550"/>
      <c r="C55" s="551"/>
      <c r="D55" s="552"/>
      <c r="E55" s="131"/>
      <c r="F55" s="132"/>
      <c r="G55" s="131"/>
      <c r="H55" s="543"/>
    </row>
    <row r="56" spans="1:8" s="138" customFormat="1" ht="10.5" hidden="1" customHeight="1" thickBot="1" x14ac:dyDescent="0.3">
      <c r="A56" s="549"/>
      <c r="B56" s="545"/>
      <c r="C56" s="546"/>
      <c r="D56" s="547"/>
      <c r="E56" s="129"/>
      <c r="F56" s="130"/>
      <c r="G56" s="129"/>
      <c r="H56" s="544"/>
    </row>
    <row r="57" spans="1:8" s="138" customFormat="1" ht="10.5" hidden="1" customHeight="1" x14ac:dyDescent="0.25">
      <c r="A57" s="548">
        <v>24</v>
      </c>
      <c r="B57" s="550"/>
      <c r="C57" s="551"/>
      <c r="D57" s="552"/>
      <c r="E57" s="131"/>
      <c r="F57" s="132"/>
      <c r="G57" s="131"/>
      <c r="H57" s="543"/>
    </row>
    <row r="58" spans="1:8" s="138" customFormat="1" ht="10.5" hidden="1" customHeight="1" thickBot="1" x14ac:dyDescent="0.3">
      <c r="A58" s="549"/>
      <c r="B58" s="545"/>
      <c r="C58" s="546"/>
      <c r="D58" s="547"/>
      <c r="E58" s="129"/>
      <c r="F58" s="130"/>
      <c r="G58" s="129"/>
      <c r="H58" s="544"/>
    </row>
    <row r="59" spans="1:8" s="138" customFormat="1" ht="10.5" hidden="1" customHeight="1" x14ac:dyDescent="0.25">
      <c r="A59" s="548">
        <v>25</v>
      </c>
      <c r="B59" s="559"/>
      <c r="C59" s="559"/>
      <c r="D59" s="560"/>
      <c r="E59" s="131"/>
      <c r="F59" s="131"/>
      <c r="G59" s="131"/>
      <c r="H59" s="543"/>
    </row>
    <row r="60" spans="1:8" s="138" customFormat="1" ht="10.5" hidden="1" customHeight="1" thickBot="1" x14ac:dyDescent="0.3">
      <c r="A60" s="549"/>
      <c r="B60" s="556"/>
      <c r="C60" s="556"/>
      <c r="D60" s="557"/>
      <c r="E60" s="129"/>
      <c r="F60" s="129"/>
      <c r="G60" s="129"/>
      <c r="H60" s="544"/>
    </row>
    <row r="61" spans="1:8" s="138" customFormat="1" ht="10.5" hidden="1" customHeight="1" x14ac:dyDescent="0.25">
      <c r="A61" s="548">
        <v>26</v>
      </c>
      <c r="B61" s="559"/>
      <c r="C61" s="559"/>
      <c r="D61" s="560"/>
      <c r="E61" s="131"/>
      <c r="F61" s="131"/>
      <c r="G61" s="131"/>
      <c r="H61" s="543"/>
    </row>
    <row r="62" spans="1:8" s="138" customFormat="1" ht="10.5" hidden="1" customHeight="1" thickBot="1" x14ac:dyDescent="0.3">
      <c r="A62" s="549"/>
      <c r="B62" s="556"/>
      <c r="C62" s="556"/>
      <c r="D62" s="557"/>
      <c r="E62" s="129"/>
      <c r="F62" s="129"/>
      <c r="G62" s="129"/>
      <c r="H62" s="544"/>
    </row>
    <row r="63" spans="1:8" s="138" customFormat="1" ht="10.5" hidden="1" customHeight="1" x14ac:dyDescent="0.25">
      <c r="A63" s="548">
        <v>27</v>
      </c>
      <c r="B63" s="559"/>
      <c r="C63" s="559"/>
      <c r="D63" s="560"/>
      <c r="E63" s="131"/>
      <c r="F63" s="131"/>
      <c r="G63" s="131"/>
      <c r="H63" s="543"/>
    </row>
    <row r="64" spans="1:8" s="138" customFormat="1" ht="10.5" hidden="1" customHeight="1" thickBot="1" x14ac:dyDescent="0.3">
      <c r="A64" s="549"/>
      <c r="B64" s="556"/>
      <c r="C64" s="556"/>
      <c r="D64" s="557"/>
      <c r="E64" s="129"/>
      <c r="F64" s="129"/>
      <c r="G64" s="129"/>
      <c r="H64" s="544"/>
    </row>
    <row r="65" spans="1:8" s="138" customFormat="1" ht="10.5" hidden="1" customHeight="1" x14ac:dyDescent="0.25">
      <c r="A65" s="548">
        <v>28</v>
      </c>
      <c r="B65" s="559"/>
      <c r="C65" s="559"/>
      <c r="D65" s="560"/>
      <c r="E65" s="131"/>
      <c r="F65" s="131"/>
      <c r="G65" s="131"/>
      <c r="H65" s="543"/>
    </row>
    <row r="66" spans="1:8" s="138" customFormat="1" ht="10.5" hidden="1" customHeight="1" thickBot="1" x14ac:dyDescent="0.3">
      <c r="A66" s="549"/>
      <c r="B66" s="556"/>
      <c r="C66" s="556"/>
      <c r="D66" s="557"/>
      <c r="E66" s="129"/>
      <c r="F66" s="129"/>
      <c r="G66" s="129"/>
      <c r="H66" s="544"/>
    </row>
    <row r="67" spans="1:8" s="138" customFormat="1" ht="10.5" hidden="1" customHeight="1" x14ac:dyDescent="0.25">
      <c r="A67" s="548">
        <v>29</v>
      </c>
      <c r="B67" s="559"/>
      <c r="C67" s="559"/>
      <c r="D67" s="560"/>
      <c r="E67" s="131"/>
      <c r="F67" s="131"/>
      <c r="G67" s="131"/>
      <c r="H67" s="543"/>
    </row>
    <row r="68" spans="1:8" s="138" customFormat="1" ht="10.5" hidden="1" customHeight="1" thickBot="1" x14ac:dyDescent="0.3">
      <c r="A68" s="549"/>
      <c r="B68" s="556"/>
      <c r="C68" s="556"/>
      <c r="D68" s="557"/>
      <c r="E68" s="129"/>
      <c r="F68" s="129"/>
      <c r="G68" s="129"/>
      <c r="H68" s="544"/>
    </row>
    <row r="69" spans="1:8" s="138" customFormat="1" ht="10.5" hidden="1" customHeight="1" x14ac:dyDescent="0.25">
      <c r="A69" s="548">
        <v>30</v>
      </c>
      <c r="B69" s="559"/>
      <c r="C69" s="559"/>
      <c r="D69" s="560"/>
      <c r="E69" s="131"/>
      <c r="F69" s="131"/>
      <c r="G69" s="131"/>
      <c r="H69" s="543"/>
    </row>
    <row r="70" spans="1:8" s="138" customFormat="1" ht="10.5" hidden="1" customHeight="1" thickBot="1" x14ac:dyDescent="0.3">
      <c r="A70" s="549"/>
      <c r="B70" s="556"/>
      <c r="C70" s="556"/>
      <c r="D70" s="557"/>
      <c r="E70" s="129"/>
      <c r="F70" s="129"/>
      <c r="G70" s="129"/>
      <c r="H70" s="544"/>
    </row>
    <row r="71" spans="1:8" s="138" customFormat="1" ht="10.5" hidden="1" customHeight="1" x14ac:dyDescent="0.25">
      <c r="A71" s="548">
        <v>31</v>
      </c>
      <c r="B71" s="559"/>
      <c r="C71" s="559"/>
      <c r="D71" s="560"/>
      <c r="E71" s="131"/>
      <c r="F71" s="131"/>
      <c r="G71" s="131"/>
      <c r="H71" s="543"/>
    </row>
    <row r="72" spans="1:8" s="138" customFormat="1" ht="10.5" hidden="1" customHeight="1" thickBot="1" x14ac:dyDescent="0.3">
      <c r="A72" s="549"/>
      <c r="B72" s="556"/>
      <c r="C72" s="556"/>
      <c r="D72" s="557"/>
      <c r="E72" s="129"/>
      <c r="F72" s="129"/>
      <c r="G72" s="129"/>
      <c r="H72" s="544"/>
    </row>
    <row r="73" spans="1:8" s="138" customFormat="1" ht="10.5" hidden="1" customHeight="1" x14ac:dyDescent="0.25">
      <c r="A73" s="548">
        <v>32</v>
      </c>
      <c r="B73" s="559"/>
      <c r="C73" s="559"/>
      <c r="D73" s="560"/>
      <c r="E73" s="131"/>
      <c r="F73" s="131"/>
      <c r="G73" s="131"/>
      <c r="H73" s="543"/>
    </row>
    <row r="74" spans="1:8" s="138" customFormat="1" ht="10.5" hidden="1" customHeight="1" thickBot="1" x14ac:dyDescent="0.3">
      <c r="A74" s="549"/>
      <c r="B74" s="556"/>
      <c r="C74" s="556"/>
      <c r="D74" s="557"/>
      <c r="E74" s="129"/>
      <c r="F74" s="129"/>
      <c r="G74" s="129"/>
      <c r="H74" s="544"/>
    </row>
    <row r="75" spans="1:8" s="138" customFormat="1" ht="10.5" hidden="1" customHeight="1" x14ac:dyDescent="0.25">
      <c r="A75" s="548">
        <v>33</v>
      </c>
      <c r="B75" s="559"/>
      <c r="C75" s="559"/>
      <c r="D75" s="560"/>
      <c r="E75" s="131"/>
      <c r="F75" s="131"/>
      <c r="G75" s="131"/>
      <c r="H75" s="543"/>
    </row>
    <row r="76" spans="1:8" s="138" customFormat="1" ht="10.5" hidden="1" customHeight="1" thickBot="1" x14ac:dyDescent="0.3">
      <c r="A76" s="549"/>
      <c r="B76" s="556"/>
      <c r="C76" s="556"/>
      <c r="D76" s="557"/>
      <c r="E76" s="129"/>
      <c r="F76" s="129"/>
      <c r="G76" s="129"/>
      <c r="H76" s="544"/>
    </row>
    <row r="77" spans="1:8" s="138" customFormat="1" ht="10.5" hidden="1" customHeight="1" x14ac:dyDescent="0.25">
      <c r="A77" s="548">
        <v>34</v>
      </c>
      <c r="B77" s="559"/>
      <c r="C77" s="559"/>
      <c r="D77" s="560"/>
      <c r="E77" s="131"/>
      <c r="F77" s="131"/>
      <c r="G77" s="131"/>
      <c r="H77" s="543"/>
    </row>
    <row r="78" spans="1:8" s="138" customFormat="1" ht="10.5" hidden="1" customHeight="1" thickBot="1" x14ac:dyDescent="0.3">
      <c r="A78" s="549"/>
      <c r="B78" s="556"/>
      <c r="C78" s="556"/>
      <c r="D78" s="557"/>
      <c r="E78" s="129"/>
      <c r="F78" s="129"/>
      <c r="G78" s="129"/>
      <c r="H78" s="544"/>
    </row>
    <row r="79" spans="1:8" s="138" customFormat="1" ht="10.5" hidden="1" customHeight="1" x14ac:dyDescent="0.25">
      <c r="A79" s="548">
        <v>35</v>
      </c>
      <c r="B79" s="559"/>
      <c r="C79" s="559"/>
      <c r="D79" s="560"/>
      <c r="E79" s="131"/>
      <c r="F79" s="131"/>
      <c r="G79" s="131"/>
      <c r="H79" s="543"/>
    </row>
    <row r="80" spans="1:8" s="138" customFormat="1" ht="10.5" hidden="1" customHeight="1" thickBot="1" x14ac:dyDescent="0.3">
      <c r="A80" s="549"/>
      <c r="B80" s="556"/>
      <c r="C80" s="556"/>
      <c r="D80" s="557"/>
      <c r="E80" s="129"/>
      <c r="F80" s="129"/>
      <c r="G80" s="129"/>
      <c r="H80" s="544"/>
    </row>
    <row r="81" spans="1:11" s="138" customFormat="1" ht="10.5" hidden="1" customHeight="1" x14ac:dyDescent="0.25">
      <c r="A81" s="548">
        <v>36</v>
      </c>
      <c r="B81" s="559"/>
      <c r="C81" s="559"/>
      <c r="D81" s="560"/>
      <c r="E81" s="131"/>
      <c r="F81" s="131"/>
      <c r="G81" s="131"/>
      <c r="H81" s="543"/>
    </row>
    <row r="82" spans="1:11" s="138" customFormat="1" ht="10.5" hidden="1" customHeight="1" thickBot="1" x14ac:dyDescent="0.3">
      <c r="A82" s="549"/>
      <c r="B82" s="556"/>
      <c r="C82" s="556"/>
      <c r="D82" s="557"/>
      <c r="E82" s="129"/>
      <c r="F82" s="129"/>
      <c r="G82" s="129"/>
      <c r="H82" s="544"/>
    </row>
    <row r="83" spans="1:11" s="138" customFormat="1" ht="10.5" hidden="1" customHeight="1" x14ac:dyDescent="0.25">
      <c r="A83" s="548">
        <v>37</v>
      </c>
      <c r="B83" s="559"/>
      <c r="C83" s="559"/>
      <c r="D83" s="560"/>
      <c r="E83" s="131"/>
      <c r="F83" s="131"/>
      <c r="G83" s="131"/>
      <c r="H83" s="543"/>
    </row>
    <row r="84" spans="1:11" s="138" customFormat="1" ht="10.5" hidden="1" customHeight="1" thickBot="1" x14ac:dyDescent="0.3">
      <c r="A84" s="549"/>
      <c r="B84" s="556"/>
      <c r="C84" s="556"/>
      <c r="D84" s="557"/>
      <c r="E84" s="129"/>
      <c r="F84" s="129"/>
      <c r="G84" s="129"/>
      <c r="H84" s="544"/>
    </row>
    <row r="85" spans="1:11" s="138" customFormat="1" ht="10.5" hidden="1" customHeight="1" x14ac:dyDescent="0.25">
      <c r="A85" s="548">
        <v>38</v>
      </c>
      <c r="B85" s="559"/>
      <c r="C85" s="559"/>
      <c r="D85" s="560"/>
      <c r="E85" s="131"/>
      <c r="F85" s="131"/>
      <c r="G85" s="131"/>
      <c r="H85" s="543"/>
    </row>
    <row r="86" spans="1:11" s="138" customFormat="1" ht="10.5" hidden="1" customHeight="1" thickBot="1" x14ac:dyDescent="0.3">
      <c r="A86" s="549"/>
      <c r="B86" s="556"/>
      <c r="C86" s="556"/>
      <c r="D86" s="557"/>
      <c r="E86" s="129"/>
      <c r="F86" s="129"/>
      <c r="G86" s="129"/>
      <c r="H86" s="544"/>
    </row>
    <row r="87" spans="1:11" s="138" customFormat="1" ht="10.5" hidden="1" customHeight="1" x14ac:dyDescent="0.25">
      <c r="A87" s="548">
        <v>39</v>
      </c>
      <c r="B87" s="559"/>
      <c r="C87" s="559"/>
      <c r="D87" s="560"/>
      <c r="E87" s="131"/>
      <c r="F87" s="131"/>
      <c r="G87" s="131"/>
      <c r="H87" s="543"/>
    </row>
    <row r="88" spans="1:11" s="138" customFormat="1" ht="10.5" hidden="1" customHeight="1" thickBot="1" x14ac:dyDescent="0.3">
      <c r="A88" s="549"/>
      <c r="B88" s="556"/>
      <c r="C88" s="556"/>
      <c r="D88" s="557"/>
      <c r="E88" s="129"/>
      <c r="F88" s="129"/>
      <c r="G88" s="129"/>
      <c r="H88" s="544"/>
    </row>
    <row r="89" spans="1:11" s="138" customFormat="1" ht="10.5" hidden="1" customHeight="1" x14ac:dyDescent="0.25">
      <c r="A89" s="548">
        <v>40</v>
      </c>
      <c r="B89" s="559"/>
      <c r="C89" s="559"/>
      <c r="D89" s="560"/>
      <c r="E89" s="131"/>
      <c r="F89" s="131"/>
      <c r="G89" s="131"/>
      <c r="H89" s="543"/>
    </row>
    <row r="90" spans="1:11" s="138" customFormat="1" ht="10.5" hidden="1" customHeight="1" thickBot="1" x14ac:dyDescent="0.3">
      <c r="A90" s="549"/>
      <c r="B90" s="556"/>
      <c r="C90" s="556"/>
      <c r="D90" s="557"/>
      <c r="E90" s="129"/>
      <c r="F90" s="129"/>
      <c r="G90" s="129"/>
      <c r="H90" s="544"/>
    </row>
    <row r="91" spans="1:11" x14ac:dyDescent="0.25">
      <c r="A91" s="137"/>
      <c r="B91" s="136"/>
    </row>
    <row r="92" spans="1:11" s="119" customFormat="1" ht="10.15" customHeight="1" x14ac:dyDescent="0.25">
      <c r="B92" s="107"/>
      <c r="C92" s="107"/>
      <c r="D92" s="107"/>
      <c r="E92" s="566" t="s">
        <v>132</v>
      </c>
      <c r="F92" s="566"/>
      <c r="G92" s="566"/>
      <c r="H92" s="566"/>
      <c r="I92" s="107"/>
      <c r="J92" s="107"/>
      <c r="K92" s="107"/>
    </row>
    <row r="93" spans="1:11" s="119" customFormat="1" ht="10.15" customHeight="1" x14ac:dyDescent="0.25">
      <c r="A93" s="107"/>
      <c r="B93" s="107"/>
      <c r="C93" s="107"/>
      <c r="D93" s="107"/>
      <c r="E93" s="561"/>
      <c r="F93" s="561"/>
      <c r="G93" s="563" t="s">
        <v>253</v>
      </c>
      <c r="H93" s="563"/>
      <c r="I93" s="135"/>
      <c r="J93" s="135"/>
      <c r="K93" s="135"/>
    </row>
    <row r="94" spans="1:11" s="119" customFormat="1" ht="10.15" customHeight="1" x14ac:dyDescent="0.25">
      <c r="A94" s="107"/>
      <c r="B94" s="107"/>
      <c r="C94" s="107"/>
      <c r="D94" s="107"/>
      <c r="E94" s="562"/>
      <c r="F94" s="562"/>
      <c r="G94" s="564"/>
      <c r="H94" s="564"/>
      <c r="I94" s="135"/>
      <c r="J94" s="135"/>
      <c r="K94" s="135"/>
    </row>
    <row r="95" spans="1:11" s="119" customFormat="1" ht="10.15" customHeight="1" x14ac:dyDescent="0.25">
      <c r="B95" s="112"/>
      <c r="C95" s="112"/>
      <c r="D95" s="112"/>
      <c r="E95" s="558" t="s">
        <v>134</v>
      </c>
      <c r="F95" s="558"/>
      <c r="G95" s="352" t="s">
        <v>135</v>
      </c>
      <c r="H95" s="354"/>
      <c r="I95" s="112"/>
      <c r="J95" s="112"/>
      <c r="K95" s="112"/>
    </row>
    <row r="96" spans="1:11" ht="12.75" customHeight="1" x14ac:dyDescent="0.25">
      <c r="A96" s="53"/>
      <c r="B96" s="53"/>
      <c r="C96" s="53"/>
      <c r="D96" s="9"/>
      <c r="E96" s="9"/>
      <c r="F96" s="9"/>
      <c r="G96" s="9"/>
      <c r="H96" s="9"/>
    </row>
    <row r="97" spans="1:15" x14ac:dyDescent="0.25">
      <c r="A97" s="565"/>
      <c r="B97" s="565"/>
      <c r="C97" s="565"/>
      <c r="D97" s="565"/>
      <c r="E97" s="565"/>
      <c r="F97" s="565"/>
      <c r="G97" s="565"/>
      <c r="H97" s="565"/>
    </row>
    <row r="98" spans="1:15" x14ac:dyDescent="0.25">
      <c r="A98" s="565"/>
      <c r="B98" s="565"/>
      <c r="C98" s="565"/>
      <c r="D98" s="565"/>
      <c r="E98" s="565"/>
      <c r="F98" s="565"/>
      <c r="G98" s="565"/>
      <c r="H98" s="565"/>
    </row>
    <row r="100" spans="1:15" s="128" customFormat="1" x14ac:dyDescent="0.25">
      <c r="A100" s="133"/>
      <c r="B100" s="133"/>
      <c r="C100" s="127"/>
      <c r="I100" s="127"/>
      <c r="J100" s="127"/>
      <c r="K100" s="127"/>
      <c r="L100" s="127"/>
      <c r="M100" s="127"/>
      <c r="N100" s="127"/>
      <c r="O100" s="127"/>
    </row>
    <row r="101" spans="1:15" s="128" customFormat="1" x14ac:dyDescent="0.25">
      <c r="A101" s="133"/>
      <c r="B101" s="133"/>
      <c r="C101" s="127"/>
      <c r="I101" s="127"/>
      <c r="J101" s="127"/>
      <c r="K101" s="127"/>
      <c r="L101" s="127"/>
      <c r="M101" s="127"/>
      <c r="N101" s="127"/>
      <c r="O101" s="127"/>
    </row>
    <row r="102" spans="1:15" s="128" customFormat="1" x14ac:dyDescent="0.25">
      <c r="A102" s="133"/>
      <c r="B102" s="133"/>
      <c r="C102" s="127"/>
      <c r="I102" s="127"/>
      <c r="J102" s="127"/>
      <c r="K102" s="127"/>
      <c r="L102" s="127"/>
      <c r="M102" s="127"/>
      <c r="N102" s="127"/>
      <c r="O102" s="127"/>
    </row>
    <row r="103" spans="1:15" s="128" customFormat="1" x14ac:dyDescent="0.25">
      <c r="A103" s="133"/>
      <c r="B103" s="133"/>
      <c r="C103" s="127"/>
      <c r="I103" s="127"/>
      <c r="J103" s="127"/>
      <c r="K103" s="127"/>
      <c r="L103" s="127"/>
      <c r="M103" s="127"/>
      <c r="N103" s="127"/>
      <c r="O103" s="127"/>
    </row>
    <row r="104" spans="1:15" s="128" customFormat="1" x14ac:dyDescent="0.25">
      <c r="A104" s="133"/>
      <c r="B104" s="133"/>
      <c r="C104" s="127"/>
      <c r="I104" s="127"/>
      <c r="J104" s="127"/>
      <c r="K104" s="127"/>
      <c r="L104" s="127"/>
      <c r="M104" s="127"/>
      <c r="N104" s="127"/>
      <c r="O104" s="127"/>
    </row>
    <row r="105" spans="1:15" s="128" customFormat="1" x14ac:dyDescent="0.25">
      <c r="A105" s="133"/>
      <c r="B105" s="133"/>
      <c r="C105" s="127"/>
      <c r="I105" s="127"/>
      <c r="J105" s="127"/>
      <c r="K105" s="127"/>
      <c r="L105" s="127"/>
      <c r="M105" s="127"/>
      <c r="N105" s="127"/>
      <c r="O105" s="127"/>
    </row>
    <row r="106" spans="1:15" s="128" customFormat="1" x14ac:dyDescent="0.25">
      <c r="A106" s="133"/>
      <c r="B106" s="133"/>
      <c r="C106" s="127"/>
      <c r="I106" s="127"/>
      <c r="J106" s="127"/>
      <c r="K106" s="127"/>
      <c r="L106" s="127"/>
      <c r="M106" s="127"/>
      <c r="N106" s="127"/>
      <c r="O106" s="127"/>
    </row>
    <row r="107" spans="1:15" s="128" customFormat="1" hidden="1" x14ac:dyDescent="0.25">
      <c r="A107" s="133"/>
      <c r="B107" s="134">
        <v>20</v>
      </c>
      <c r="C107" s="127"/>
      <c r="I107" s="127"/>
      <c r="J107" s="127"/>
      <c r="K107" s="127"/>
      <c r="L107" s="127"/>
      <c r="M107" s="127"/>
      <c r="N107" s="127"/>
      <c r="O107" s="127"/>
    </row>
    <row r="108" spans="1:15" s="128" customFormat="1" x14ac:dyDescent="0.25">
      <c r="A108" s="133"/>
      <c r="B108" s="133"/>
      <c r="C108" s="127"/>
      <c r="I108" s="127"/>
      <c r="J108" s="127"/>
      <c r="K108" s="127"/>
      <c r="L108" s="127"/>
      <c r="M108" s="127"/>
      <c r="N108" s="127"/>
      <c r="O108" s="127"/>
    </row>
    <row r="109" spans="1:15" s="128" customFormat="1" x14ac:dyDescent="0.25">
      <c r="A109" s="133"/>
      <c r="B109" s="133"/>
      <c r="C109" s="127"/>
      <c r="I109" s="127"/>
      <c r="J109" s="127"/>
      <c r="K109" s="127"/>
      <c r="L109" s="127"/>
      <c r="M109" s="127"/>
      <c r="N109" s="127"/>
      <c r="O109" s="127"/>
    </row>
    <row r="110" spans="1:15" s="128" customFormat="1" x14ac:dyDescent="0.25">
      <c r="A110" s="133"/>
      <c r="B110" s="133"/>
      <c r="C110" s="127"/>
      <c r="I110" s="127"/>
      <c r="J110" s="127"/>
      <c r="K110" s="127"/>
      <c r="L110" s="127"/>
      <c r="M110" s="127"/>
      <c r="N110" s="127"/>
      <c r="O110" s="127"/>
    </row>
    <row r="111" spans="1:15" s="128" customFormat="1" x14ac:dyDescent="0.25">
      <c r="A111" s="133"/>
      <c r="B111" s="133"/>
      <c r="C111" s="127"/>
      <c r="I111" s="127"/>
      <c r="J111" s="127"/>
      <c r="K111" s="127"/>
      <c r="L111" s="127"/>
      <c r="M111" s="127"/>
      <c r="N111" s="127"/>
      <c r="O111" s="127"/>
    </row>
    <row r="112" spans="1:15" s="128" customFormat="1" x14ac:dyDescent="0.25">
      <c r="A112" s="133"/>
      <c r="B112" s="133"/>
      <c r="C112" s="127"/>
      <c r="I112" s="127"/>
      <c r="J112" s="127"/>
      <c r="K112" s="127"/>
      <c r="L112" s="127"/>
      <c r="M112" s="127"/>
      <c r="N112" s="127"/>
      <c r="O112" s="127"/>
    </row>
    <row r="113" spans="1:15" s="128" customFormat="1" x14ac:dyDescent="0.25">
      <c r="A113" s="133"/>
      <c r="B113" s="133"/>
      <c r="C113" s="127"/>
      <c r="I113" s="127"/>
      <c r="J113" s="127"/>
      <c r="K113" s="127"/>
      <c r="L113" s="127"/>
      <c r="M113" s="127"/>
      <c r="N113" s="127"/>
      <c r="O113" s="127"/>
    </row>
    <row r="114" spans="1:15" s="128" customFormat="1" x14ac:dyDescent="0.25">
      <c r="A114" s="133"/>
      <c r="B114" s="133"/>
      <c r="C114" s="127"/>
      <c r="I114" s="127"/>
      <c r="J114" s="127"/>
      <c r="K114" s="127"/>
      <c r="L114" s="127"/>
      <c r="M114" s="127"/>
      <c r="N114" s="127"/>
      <c r="O114" s="127"/>
    </row>
    <row r="115" spans="1:15" s="128" customFormat="1" x14ac:dyDescent="0.25">
      <c r="A115" s="133"/>
      <c r="B115" s="133"/>
      <c r="C115" s="127"/>
      <c r="I115" s="127"/>
      <c r="J115" s="127"/>
      <c r="K115" s="127"/>
      <c r="L115" s="127"/>
      <c r="M115" s="127"/>
      <c r="N115" s="127"/>
      <c r="O115" s="127"/>
    </row>
    <row r="116" spans="1:15" s="128" customFormat="1" x14ac:dyDescent="0.25">
      <c r="A116" s="133"/>
      <c r="B116" s="133"/>
      <c r="C116" s="127"/>
      <c r="I116" s="127"/>
      <c r="J116" s="127"/>
      <c r="K116" s="127"/>
      <c r="L116" s="127"/>
      <c r="M116" s="127"/>
      <c r="N116" s="127"/>
      <c r="O116" s="127"/>
    </row>
    <row r="117" spans="1:15" s="128" customFormat="1" x14ac:dyDescent="0.25">
      <c r="A117" s="133"/>
      <c r="B117" s="133"/>
      <c r="C117" s="127"/>
      <c r="I117" s="127"/>
      <c r="J117" s="127"/>
      <c r="K117" s="127"/>
      <c r="L117" s="127"/>
      <c r="M117" s="127"/>
      <c r="N117" s="127"/>
      <c r="O117" s="127"/>
    </row>
    <row r="118" spans="1:15" s="128" customFormat="1" x14ac:dyDescent="0.25">
      <c r="A118" s="133"/>
      <c r="B118" s="133"/>
      <c r="C118" s="127"/>
      <c r="I118" s="127"/>
      <c r="J118" s="127"/>
      <c r="K118" s="127"/>
      <c r="L118" s="127"/>
      <c r="M118" s="127"/>
      <c r="N118" s="127"/>
      <c r="O118" s="127"/>
    </row>
    <row r="119" spans="1:15" s="128" customFormat="1" x14ac:dyDescent="0.25">
      <c r="A119" s="133"/>
      <c r="B119" s="133"/>
      <c r="C119" s="127"/>
      <c r="I119" s="127"/>
      <c r="J119" s="127"/>
      <c r="K119" s="127"/>
      <c r="L119" s="127"/>
      <c r="M119" s="127"/>
      <c r="N119" s="127"/>
      <c r="O119" s="127"/>
    </row>
    <row r="120" spans="1:15" s="128" customFormat="1" x14ac:dyDescent="0.25">
      <c r="A120" s="133"/>
      <c r="B120" s="133"/>
      <c r="C120" s="127"/>
      <c r="I120" s="127"/>
      <c r="J120" s="127"/>
      <c r="K120" s="127"/>
      <c r="L120" s="127"/>
      <c r="M120" s="127"/>
      <c r="N120" s="127"/>
      <c r="O120" s="127"/>
    </row>
    <row r="121" spans="1:15" s="128" customFormat="1" x14ac:dyDescent="0.25">
      <c r="A121" s="133"/>
      <c r="B121" s="133"/>
      <c r="C121" s="127"/>
      <c r="I121" s="127"/>
      <c r="J121" s="127"/>
      <c r="K121" s="127"/>
      <c r="L121" s="127"/>
      <c r="M121" s="127"/>
      <c r="N121" s="127"/>
      <c r="O121" s="127"/>
    </row>
    <row r="122" spans="1:15" s="128" customFormat="1" x14ac:dyDescent="0.25">
      <c r="A122" s="133"/>
      <c r="B122" s="133"/>
      <c r="C122" s="127"/>
      <c r="I122" s="127"/>
      <c r="J122" s="127"/>
      <c r="K122" s="127"/>
      <c r="L122" s="127"/>
      <c r="M122" s="127"/>
      <c r="N122" s="127"/>
      <c r="O122" s="127"/>
    </row>
    <row r="123" spans="1:15" s="128" customFormat="1" x14ac:dyDescent="0.25">
      <c r="A123" s="133"/>
      <c r="B123" s="133"/>
      <c r="C123" s="127"/>
      <c r="I123" s="127"/>
      <c r="J123" s="127"/>
      <c r="K123" s="127"/>
      <c r="L123" s="127"/>
      <c r="M123" s="127"/>
      <c r="N123" s="127"/>
      <c r="O123" s="127"/>
    </row>
    <row r="124" spans="1:15" s="128" customFormat="1" x14ac:dyDescent="0.25">
      <c r="A124" s="133"/>
      <c r="B124" s="133"/>
      <c r="C124" s="127"/>
      <c r="I124" s="127"/>
      <c r="J124" s="127"/>
      <c r="K124" s="127"/>
      <c r="L124" s="127"/>
      <c r="M124" s="127"/>
      <c r="N124" s="127"/>
      <c r="O124" s="127"/>
    </row>
    <row r="125" spans="1:15" s="128" customFormat="1" x14ac:dyDescent="0.25">
      <c r="A125" s="133"/>
      <c r="B125" s="133"/>
      <c r="C125" s="127"/>
      <c r="I125" s="127"/>
      <c r="J125" s="127"/>
      <c r="K125" s="127"/>
      <c r="L125" s="127"/>
      <c r="M125" s="127"/>
      <c r="N125" s="127"/>
      <c r="O125" s="127"/>
    </row>
    <row r="126" spans="1:15" s="128" customFormat="1" x14ac:dyDescent="0.25">
      <c r="A126" s="133"/>
      <c r="B126" s="133"/>
      <c r="C126" s="127"/>
      <c r="I126" s="127"/>
      <c r="J126" s="127"/>
      <c r="K126" s="127"/>
      <c r="L126" s="127"/>
      <c r="M126" s="127"/>
      <c r="N126" s="127"/>
      <c r="O126" s="127"/>
    </row>
    <row r="127" spans="1:15" s="128" customFormat="1" x14ac:dyDescent="0.25">
      <c r="A127" s="133"/>
      <c r="B127" s="133"/>
      <c r="C127" s="127"/>
      <c r="I127" s="127"/>
      <c r="J127" s="127"/>
      <c r="K127" s="127"/>
      <c r="L127" s="127"/>
      <c r="M127" s="127"/>
      <c r="N127" s="127"/>
      <c r="O127" s="127"/>
    </row>
    <row r="128" spans="1:15" s="128" customFormat="1" x14ac:dyDescent="0.25">
      <c r="A128" s="133"/>
      <c r="B128" s="133"/>
      <c r="C128" s="127"/>
      <c r="I128" s="127"/>
      <c r="J128" s="127"/>
      <c r="K128" s="127"/>
      <c r="L128" s="127"/>
      <c r="M128" s="127"/>
      <c r="N128" s="127"/>
      <c r="O128" s="127"/>
    </row>
    <row r="129" spans="1:15" s="128" customFormat="1" x14ac:dyDescent="0.25">
      <c r="A129" s="133"/>
      <c r="B129" s="133"/>
      <c r="C129" s="127"/>
      <c r="I129" s="127"/>
      <c r="J129" s="127"/>
      <c r="K129" s="127"/>
      <c r="L129" s="127"/>
      <c r="M129" s="127"/>
      <c r="N129" s="127"/>
      <c r="O129" s="127"/>
    </row>
    <row r="130" spans="1:15" s="128" customFormat="1" x14ac:dyDescent="0.25">
      <c r="A130" s="133"/>
      <c r="B130" s="133"/>
      <c r="C130" s="127"/>
      <c r="I130" s="127"/>
      <c r="J130" s="127"/>
      <c r="K130" s="127"/>
      <c r="L130" s="127"/>
      <c r="M130" s="127"/>
      <c r="N130" s="127"/>
      <c r="O130" s="127"/>
    </row>
    <row r="131" spans="1:15" s="128" customFormat="1" x14ac:dyDescent="0.25">
      <c r="A131" s="133"/>
      <c r="B131" s="133"/>
      <c r="C131" s="127"/>
      <c r="I131" s="127"/>
      <c r="J131" s="127"/>
      <c r="K131" s="127"/>
      <c r="L131" s="127"/>
      <c r="M131" s="127"/>
      <c r="N131" s="127"/>
      <c r="O131" s="127"/>
    </row>
    <row r="132" spans="1:15" s="128" customFormat="1" x14ac:dyDescent="0.25">
      <c r="A132" s="133"/>
      <c r="B132" s="133"/>
      <c r="C132" s="127"/>
      <c r="I132" s="127"/>
      <c r="J132" s="127"/>
      <c r="K132" s="127"/>
      <c r="L132" s="127"/>
      <c r="M132" s="127"/>
      <c r="N132" s="127"/>
      <c r="O132" s="127"/>
    </row>
    <row r="133" spans="1:15" s="128" customFormat="1" x14ac:dyDescent="0.25">
      <c r="A133" s="133"/>
      <c r="B133" s="133"/>
      <c r="C133" s="127"/>
      <c r="I133" s="127"/>
      <c r="J133" s="127"/>
      <c r="K133" s="127"/>
      <c r="L133" s="127"/>
      <c r="M133" s="127"/>
      <c r="N133" s="127"/>
      <c r="O133" s="127"/>
    </row>
    <row r="134" spans="1:15" s="128" customFormat="1" x14ac:dyDescent="0.25">
      <c r="A134" s="133"/>
      <c r="B134" s="133"/>
      <c r="C134" s="127"/>
      <c r="I134" s="127"/>
      <c r="J134" s="127"/>
      <c r="K134" s="127"/>
      <c r="L134" s="127"/>
      <c r="M134" s="127"/>
      <c r="N134" s="127"/>
      <c r="O134" s="127"/>
    </row>
    <row r="135" spans="1:15" s="128" customFormat="1" x14ac:dyDescent="0.25">
      <c r="A135" s="133"/>
      <c r="B135" s="133"/>
      <c r="C135" s="127"/>
      <c r="I135" s="127"/>
      <c r="J135" s="127"/>
      <c r="K135" s="127"/>
      <c r="L135" s="127"/>
      <c r="M135" s="127"/>
      <c r="N135" s="127"/>
      <c r="O135" s="127"/>
    </row>
    <row r="136" spans="1:15" s="128" customFormat="1" x14ac:dyDescent="0.25">
      <c r="A136" s="133"/>
      <c r="B136" s="133"/>
      <c r="C136" s="127"/>
      <c r="I136" s="127"/>
      <c r="J136" s="127"/>
      <c r="K136" s="127"/>
      <c r="L136" s="127"/>
      <c r="M136" s="127"/>
      <c r="N136" s="127"/>
      <c r="O136" s="127"/>
    </row>
    <row r="137" spans="1:15" s="128" customFormat="1" x14ac:dyDescent="0.25">
      <c r="A137" s="133"/>
      <c r="B137" s="133"/>
      <c r="C137" s="127"/>
      <c r="I137" s="127"/>
      <c r="J137" s="127"/>
      <c r="K137" s="127"/>
      <c r="L137" s="127"/>
      <c r="M137" s="127"/>
      <c r="N137" s="127"/>
      <c r="O137" s="127"/>
    </row>
    <row r="138" spans="1:15" s="128" customFormat="1" x14ac:dyDescent="0.25">
      <c r="A138" s="133"/>
      <c r="B138" s="133"/>
      <c r="C138" s="127"/>
      <c r="I138" s="127"/>
      <c r="J138" s="127"/>
      <c r="K138" s="127"/>
      <c r="L138" s="127"/>
      <c r="M138" s="127"/>
      <c r="N138" s="127"/>
      <c r="O138" s="127"/>
    </row>
    <row r="139" spans="1:15" s="128" customFormat="1" x14ac:dyDescent="0.25">
      <c r="A139" s="133"/>
      <c r="B139" s="133"/>
      <c r="C139" s="127"/>
      <c r="I139" s="127"/>
      <c r="J139" s="127"/>
      <c r="K139" s="127"/>
      <c r="L139" s="127"/>
      <c r="M139" s="127"/>
      <c r="N139" s="127"/>
      <c r="O139" s="127"/>
    </row>
    <row r="140" spans="1:15" s="128" customFormat="1" x14ac:dyDescent="0.25">
      <c r="A140" s="133"/>
      <c r="B140" s="133"/>
      <c r="C140" s="127"/>
      <c r="I140" s="127"/>
      <c r="J140" s="127"/>
      <c r="K140" s="127"/>
      <c r="L140" s="127"/>
      <c r="M140" s="127"/>
      <c r="N140" s="127"/>
      <c r="O140" s="127"/>
    </row>
    <row r="141" spans="1:15" s="128" customFormat="1" x14ac:dyDescent="0.25">
      <c r="A141" s="133"/>
      <c r="B141" s="133"/>
      <c r="C141" s="127"/>
      <c r="I141" s="127"/>
      <c r="J141" s="127"/>
      <c r="K141" s="127"/>
      <c r="L141" s="127"/>
      <c r="M141" s="127"/>
      <c r="N141" s="127"/>
      <c r="O141" s="127"/>
    </row>
    <row r="142" spans="1:15" s="128" customFormat="1" x14ac:dyDescent="0.25">
      <c r="A142" s="133"/>
      <c r="B142" s="133"/>
      <c r="C142" s="127"/>
      <c r="I142" s="127"/>
      <c r="J142" s="127"/>
      <c r="K142" s="127"/>
      <c r="L142" s="127"/>
      <c r="M142" s="127"/>
      <c r="N142" s="127"/>
      <c r="O142" s="127"/>
    </row>
    <row r="143" spans="1:15" s="128" customFormat="1" x14ac:dyDescent="0.25">
      <c r="A143" s="133"/>
      <c r="B143" s="133"/>
      <c r="C143" s="127"/>
      <c r="I143" s="127"/>
      <c r="J143" s="127"/>
      <c r="K143" s="127"/>
      <c r="L143" s="127"/>
      <c r="M143" s="127"/>
      <c r="N143" s="127"/>
      <c r="O143" s="127"/>
    </row>
    <row r="144" spans="1:15" s="128" customFormat="1" x14ac:dyDescent="0.25">
      <c r="A144" s="133"/>
      <c r="B144" s="133"/>
      <c r="C144" s="127"/>
      <c r="I144" s="127"/>
      <c r="J144" s="127"/>
      <c r="K144" s="127"/>
      <c r="L144" s="127"/>
      <c r="M144" s="127"/>
      <c r="N144" s="127"/>
      <c r="O144" s="127"/>
    </row>
    <row r="145" spans="1:15" s="128" customFormat="1" x14ac:dyDescent="0.25">
      <c r="A145" s="133"/>
      <c r="B145" s="133"/>
      <c r="C145" s="127"/>
      <c r="I145" s="127"/>
      <c r="J145" s="127"/>
      <c r="K145" s="127"/>
      <c r="L145" s="127"/>
      <c r="M145" s="127"/>
      <c r="N145" s="127"/>
      <c r="O145" s="127"/>
    </row>
    <row r="146" spans="1:15" s="128" customFormat="1" x14ac:dyDescent="0.25">
      <c r="A146" s="133"/>
      <c r="B146" s="133"/>
      <c r="C146" s="127"/>
      <c r="I146" s="127"/>
      <c r="J146" s="127"/>
      <c r="K146" s="127"/>
      <c r="L146" s="127"/>
      <c r="M146" s="127"/>
      <c r="N146" s="127"/>
      <c r="O146" s="127"/>
    </row>
    <row r="147" spans="1:15" s="128" customFormat="1" x14ac:dyDescent="0.25">
      <c r="A147" s="133"/>
      <c r="B147" s="133"/>
      <c r="C147" s="127"/>
      <c r="I147" s="127"/>
      <c r="J147" s="127"/>
      <c r="K147" s="127"/>
      <c r="L147" s="127"/>
      <c r="M147" s="127"/>
      <c r="N147" s="127"/>
      <c r="O147" s="127"/>
    </row>
    <row r="148" spans="1:15" s="128" customFormat="1" x14ac:dyDescent="0.25">
      <c r="A148" s="133"/>
      <c r="B148" s="133"/>
      <c r="C148" s="127"/>
      <c r="I148" s="127"/>
      <c r="J148" s="127"/>
      <c r="K148" s="127"/>
      <c r="L148" s="127"/>
      <c r="M148" s="127"/>
      <c r="N148" s="127"/>
      <c r="O148" s="127"/>
    </row>
    <row r="149" spans="1:15" s="128" customFormat="1" x14ac:dyDescent="0.25">
      <c r="A149" s="133"/>
      <c r="B149" s="133"/>
      <c r="C149" s="127"/>
      <c r="I149" s="127"/>
      <c r="J149" s="127"/>
      <c r="K149" s="127"/>
      <c r="L149" s="127"/>
      <c r="M149" s="127"/>
      <c r="N149" s="127"/>
      <c r="O149" s="127"/>
    </row>
    <row r="150" spans="1:15" s="128" customFormat="1" x14ac:dyDescent="0.25">
      <c r="A150" s="133"/>
      <c r="B150" s="133"/>
      <c r="C150" s="127"/>
      <c r="I150" s="127"/>
      <c r="J150" s="127"/>
      <c r="K150" s="127"/>
      <c r="L150" s="127"/>
      <c r="M150" s="127"/>
      <c r="N150" s="127"/>
      <c r="O150" s="127"/>
    </row>
    <row r="151" spans="1:15" s="128" customFormat="1" x14ac:dyDescent="0.25">
      <c r="A151" s="133"/>
      <c r="B151" s="133"/>
      <c r="C151" s="127"/>
      <c r="I151" s="127"/>
      <c r="J151" s="127"/>
      <c r="K151" s="127"/>
      <c r="L151" s="127"/>
      <c r="M151" s="127"/>
      <c r="N151" s="127"/>
      <c r="O151" s="127"/>
    </row>
    <row r="152" spans="1:15" s="128" customFormat="1" x14ac:dyDescent="0.25">
      <c r="A152" s="133"/>
      <c r="B152" s="133"/>
      <c r="C152" s="127"/>
      <c r="I152" s="127"/>
      <c r="J152" s="127"/>
      <c r="K152" s="127"/>
      <c r="L152" s="127"/>
      <c r="M152" s="127"/>
      <c r="N152" s="127"/>
      <c r="O152" s="127"/>
    </row>
    <row r="153" spans="1:15" s="128" customFormat="1" x14ac:dyDescent="0.25">
      <c r="A153" s="133"/>
      <c r="B153" s="133"/>
      <c r="C153" s="127"/>
      <c r="I153" s="127"/>
      <c r="J153" s="127"/>
      <c r="K153" s="127"/>
      <c r="L153" s="127"/>
      <c r="M153" s="127"/>
      <c r="N153" s="127"/>
      <c r="O153" s="127"/>
    </row>
    <row r="154" spans="1:15" s="128" customFormat="1" x14ac:dyDescent="0.25">
      <c r="A154" s="133"/>
      <c r="B154" s="133"/>
      <c r="C154" s="127"/>
      <c r="I154" s="127"/>
      <c r="J154" s="127"/>
      <c r="K154" s="127"/>
      <c r="L154" s="127"/>
      <c r="M154" s="127"/>
      <c r="N154" s="127"/>
      <c r="O154" s="127"/>
    </row>
    <row r="155" spans="1:15" s="128" customFormat="1" x14ac:dyDescent="0.25">
      <c r="A155" s="133"/>
      <c r="B155" s="133"/>
      <c r="C155" s="127"/>
      <c r="I155" s="127"/>
      <c r="J155" s="127"/>
      <c r="K155" s="127"/>
      <c r="L155" s="127"/>
      <c r="M155" s="127"/>
      <c r="N155" s="127"/>
      <c r="O155" s="127"/>
    </row>
    <row r="156" spans="1:15" s="128" customFormat="1" x14ac:dyDescent="0.25">
      <c r="A156" s="133"/>
      <c r="B156" s="133"/>
      <c r="C156" s="127"/>
      <c r="I156" s="127"/>
      <c r="J156" s="127"/>
      <c r="K156" s="127"/>
      <c r="L156" s="127"/>
      <c r="M156" s="127"/>
      <c r="N156" s="127"/>
      <c r="O156" s="127"/>
    </row>
    <row r="157" spans="1:15" s="128" customFormat="1" x14ac:dyDescent="0.25">
      <c r="A157" s="133"/>
      <c r="B157" s="133"/>
      <c r="C157" s="127"/>
      <c r="I157" s="127"/>
      <c r="J157" s="127"/>
      <c r="K157" s="127"/>
      <c r="L157" s="127"/>
      <c r="M157" s="127"/>
      <c r="N157" s="127"/>
      <c r="O157" s="127"/>
    </row>
    <row r="158" spans="1:15" s="128" customFormat="1" x14ac:dyDescent="0.25">
      <c r="A158" s="133"/>
      <c r="B158" s="133"/>
      <c r="C158" s="127"/>
      <c r="I158" s="127"/>
      <c r="J158" s="127"/>
      <c r="K158" s="127"/>
      <c r="L158" s="127"/>
      <c r="M158" s="127"/>
      <c r="N158" s="127"/>
      <c r="O158" s="127"/>
    </row>
    <row r="159" spans="1:15" s="128" customFormat="1" x14ac:dyDescent="0.25">
      <c r="A159" s="133"/>
      <c r="B159" s="133"/>
      <c r="C159" s="127"/>
      <c r="I159" s="127"/>
      <c r="J159" s="127"/>
      <c r="K159" s="127"/>
      <c r="L159" s="127"/>
      <c r="M159" s="127"/>
      <c r="N159" s="127"/>
      <c r="O159" s="127"/>
    </row>
    <row r="160" spans="1:15" s="128" customFormat="1" x14ac:dyDescent="0.25">
      <c r="A160" s="133"/>
      <c r="B160" s="133"/>
      <c r="C160" s="127"/>
      <c r="I160" s="127"/>
      <c r="J160" s="127"/>
      <c r="K160" s="127"/>
      <c r="L160" s="127"/>
      <c r="M160" s="127"/>
      <c r="N160" s="127"/>
      <c r="O160" s="127"/>
    </row>
    <row r="161" spans="1:15" s="128" customFormat="1" x14ac:dyDescent="0.25">
      <c r="A161" s="133"/>
      <c r="B161" s="133"/>
      <c r="C161" s="127"/>
      <c r="I161" s="127"/>
      <c r="J161" s="127"/>
      <c r="K161" s="127"/>
      <c r="L161" s="127"/>
      <c r="M161" s="127"/>
      <c r="N161" s="127"/>
      <c r="O161" s="127"/>
    </row>
    <row r="162" spans="1:15" s="128" customFormat="1" x14ac:dyDescent="0.25">
      <c r="A162" s="133"/>
      <c r="B162" s="133"/>
      <c r="C162" s="127"/>
      <c r="I162" s="127"/>
      <c r="J162" s="127"/>
      <c r="K162" s="127"/>
      <c r="L162" s="127"/>
      <c r="M162" s="127"/>
      <c r="N162" s="127"/>
      <c r="O162" s="127"/>
    </row>
    <row r="163" spans="1:15" s="128" customFormat="1" x14ac:dyDescent="0.25">
      <c r="A163" s="133"/>
      <c r="B163" s="133"/>
      <c r="C163" s="127"/>
      <c r="I163" s="127"/>
      <c r="J163" s="127"/>
      <c r="K163" s="127"/>
      <c r="L163" s="127"/>
      <c r="M163" s="127"/>
      <c r="N163" s="127"/>
      <c r="O163" s="127"/>
    </row>
    <row r="164" spans="1:15" s="128" customFormat="1" x14ac:dyDescent="0.25">
      <c r="A164" s="133"/>
      <c r="B164" s="133"/>
      <c r="C164" s="127"/>
      <c r="I164" s="127"/>
      <c r="J164" s="127"/>
      <c r="K164" s="127"/>
      <c r="L164" s="127"/>
      <c r="M164" s="127"/>
      <c r="N164" s="127"/>
      <c r="O164" s="127"/>
    </row>
    <row r="165" spans="1:15" s="128" customFormat="1" x14ac:dyDescent="0.25">
      <c r="A165" s="133"/>
      <c r="B165" s="133"/>
      <c r="C165" s="127"/>
      <c r="I165" s="127"/>
      <c r="J165" s="127"/>
      <c r="K165" s="127"/>
      <c r="L165" s="127"/>
      <c r="M165" s="127"/>
      <c r="N165" s="127"/>
      <c r="O165" s="127"/>
    </row>
    <row r="166" spans="1:15" s="128" customFormat="1" x14ac:dyDescent="0.25">
      <c r="A166" s="133"/>
      <c r="B166" s="133"/>
      <c r="C166" s="127"/>
      <c r="I166" s="127"/>
      <c r="J166" s="127"/>
      <c r="K166" s="127"/>
      <c r="L166" s="127"/>
      <c r="M166" s="127"/>
      <c r="N166" s="127"/>
      <c r="O166" s="127"/>
    </row>
    <row r="167" spans="1:15" s="128" customFormat="1" x14ac:dyDescent="0.25">
      <c r="A167" s="133"/>
      <c r="B167" s="133"/>
      <c r="C167" s="127"/>
      <c r="I167" s="127"/>
      <c r="J167" s="127"/>
      <c r="K167" s="127"/>
      <c r="L167" s="127"/>
      <c r="M167" s="127"/>
      <c r="N167" s="127"/>
      <c r="O167" s="127"/>
    </row>
    <row r="168" spans="1:15" s="128" customFormat="1" x14ac:dyDescent="0.25">
      <c r="A168" s="133"/>
      <c r="B168" s="133"/>
      <c r="C168" s="127"/>
      <c r="I168" s="127"/>
      <c r="J168" s="127"/>
      <c r="K168" s="127"/>
      <c r="L168" s="127"/>
      <c r="M168" s="127"/>
      <c r="N168" s="127"/>
      <c r="O168" s="127"/>
    </row>
    <row r="169" spans="1:15" s="128" customFormat="1" x14ac:dyDescent="0.25">
      <c r="A169" s="133"/>
      <c r="B169" s="133"/>
      <c r="C169" s="127"/>
      <c r="I169" s="127"/>
      <c r="J169" s="127"/>
      <c r="K169" s="127"/>
      <c r="L169" s="127"/>
      <c r="M169" s="127"/>
      <c r="N169" s="127"/>
      <c r="O169" s="127"/>
    </row>
    <row r="170" spans="1:15" s="128" customFormat="1" x14ac:dyDescent="0.25">
      <c r="A170" s="133"/>
      <c r="B170" s="133"/>
      <c r="C170" s="127"/>
      <c r="I170" s="127"/>
      <c r="J170" s="127"/>
      <c r="K170" s="127"/>
      <c r="L170" s="127"/>
      <c r="M170" s="127"/>
      <c r="N170" s="127"/>
      <c r="O170" s="127"/>
    </row>
    <row r="171" spans="1:15" s="128" customFormat="1" x14ac:dyDescent="0.25">
      <c r="A171" s="133"/>
      <c r="B171" s="133"/>
      <c r="C171" s="127"/>
      <c r="I171" s="127"/>
      <c r="J171" s="127"/>
      <c r="K171" s="127"/>
      <c r="L171" s="127"/>
      <c r="M171" s="127"/>
      <c r="N171" s="127"/>
      <c r="O171" s="127"/>
    </row>
    <row r="172" spans="1:15" s="128" customFormat="1" x14ac:dyDescent="0.25">
      <c r="A172" s="133"/>
      <c r="B172" s="133"/>
      <c r="C172" s="127"/>
      <c r="I172" s="127"/>
      <c r="J172" s="127"/>
      <c r="K172" s="127"/>
      <c r="L172" s="127"/>
      <c r="M172" s="127"/>
      <c r="N172" s="127"/>
      <c r="O172" s="127"/>
    </row>
    <row r="173" spans="1:15" s="128" customFormat="1" x14ac:dyDescent="0.25">
      <c r="A173" s="133"/>
      <c r="B173" s="133"/>
      <c r="C173" s="127"/>
      <c r="I173" s="127"/>
      <c r="J173" s="127"/>
      <c r="K173" s="127"/>
      <c r="L173" s="127"/>
      <c r="M173" s="127"/>
      <c r="N173" s="127"/>
      <c r="O173" s="127"/>
    </row>
    <row r="174" spans="1:15" s="128" customFormat="1" x14ac:dyDescent="0.25">
      <c r="A174" s="133"/>
      <c r="B174" s="133"/>
      <c r="C174" s="127"/>
      <c r="I174" s="127"/>
      <c r="J174" s="127"/>
      <c r="K174" s="127"/>
      <c r="L174" s="127"/>
      <c r="M174" s="127"/>
      <c r="N174" s="127"/>
      <c r="O174" s="127"/>
    </row>
    <row r="175" spans="1:15" s="128" customFormat="1" x14ac:dyDescent="0.25">
      <c r="A175" s="133"/>
      <c r="B175" s="133"/>
      <c r="C175" s="127"/>
      <c r="I175" s="127"/>
      <c r="J175" s="127"/>
      <c r="K175" s="127"/>
      <c r="L175" s="127"/>
      <c r="M175" s="127"/>
      <c r="N175" s="127"/>
      <c r="O175" s="127"/>
    </row>
    <row r="176" spans="1:15" s="128" customFormat="1" x14ac:dyDescent="0.25">
      <c r="A176" s="133"/>
      <c r="B176" s="133"/>
      <c r="C176" s="127"/>
      <c r="I176" s="127"/>
      <c r="J176" s="127"/>
      <c r="K176" s="127"/>
      <c r="L176" s="127"/>
      <c r="M176" s="127"/>
      <c r="N176" s="127"/>
      <c r="O176" s="127"/>
    </row>
    <row r="177" spans="1:15" s="128" customFormat="1" x14ac:dyDescent="0.25">
      <c r="A177" s="133"/>
      <c r="B177" s="133"/>
      <c r="C177" s="127"/>
      <c r="I177" s="127"/>
      <c r="J177" s="127"/>
      <c r="K177" s="127"/>
      <c r="L177" s="127"/>
      <c r="M177" s="127"/>
      <c r="N177" s="127"/>
      <c r="O177" s="127"/>
    </row>
    <row r="178" spans="1:15" s="128" customFormat="1" x14ac:dyDescent="0.25">
      <c r="A178" s="133"/>
      <c r="B178" s="133"/>
      <c r="C178" s="127"/>
      <c r="I178" s="127"/>
      <c r="J178" s="127"/>
      <c r="K178" s="127"/>
      <c r="L178" s="127"/>
      <c r="M178" s="127"/>
      <c r="N178" s="127"/>
      <c r="O178" s="127"/>
    </row>
    <row r="179" spans="1:15" s="128" customFormat="1" x14ac:dyDescent="0.25">
      <c r="A179" s="133"/>
      <c r="B179" s="133"/>
      <c r="C179" s="127"/>
      <c r="I179" s="127"/>
      <c r="J179" s="127"/>
      <c r="K179" s="127"/>
      <c r="L179" s="127"/>
      <c r="M179" s="127"/>
      <c r="N179" s="127"/>
      <c r="O179" s="127"/>
    </row>
    <row r="180" spans="1:15" s="128" customFormat="1" x14ac:dyDescent="0.25">
      <c r="A180" s="133"/>
      <c r="B180" s="133"/>
      <c r="C180" s="127"/>
      <c r="I180" s="127"/>
      <c r="J180" s="127"/>
      <c r="K180" s="127"/>
      <c r="L180" s="127"/>
      <c r="M180" s="127"/>
      <c r="N180" s="127"/>
      <c r="O180" s="127"/>
    </row>
    <row r="181" spans="1:15" s="128" customFormat="1" x14ac:dyDescent="0.25">
      <c r="A181" s="133"/>
      <c r="B181" s="133"/>
      <c r="C181" s="127"/>
      <c r="I181" s="127"/>
      <c r="J181" s="127"/>
      <c r="K181" s="127"/>
      <c r="L181" s="127"/>
      <c r="M181" s="127"/>
      <c r="N181" s="127"/>
      <c r="O181" s="127"/>
    </row>
    <row r="182" spans="1:15" s="128" customFormat="1" x14ac:dyDescent="0.25">
      <c r="A182" s="133"/>
      <c r="B182" s="133"/>
      <c r="C182" s="127"/>
      <c r="I182" s="127"/>
      <c r="J182" s="127"/>
      <c r="K182" s="127"/>
      <c r="L182" s="127"/>
      <c r="M182" s="127"/>
      <c r="N182" s="127"/>
      <c r="O182" s="127"/>
    </row>
    <row r="183" spans="1:15" s="128" customFormat="1" x14ac:dyDescent="0.25">
      <c r="A183" s="133"/>
      <c r="B183" s="133"/>
      <c r="C183" s="127"/>
      <c r="I183" s="127"/>
      <c r="J183" s="127"/>
      <c r="K183" s="127"/>
      <c r="L183" s="127"/>
      <c r="M183" s="127"/>
      <c r="N183" s="127"/>
      <c r="O183" s="127"/>
    </row>
    <row r="184" spans="1:15" s="128" customFormat="1" x14ac:dyDescent="0.25">
      <c r="A184" s="133"/>
      <c r="B184" s="133"/>
      <c r="C184" s="127"/>
      <c r="I184" s="127"/>
      <c r="J184" s="127"/>
      <c r="K184" s="127"/>
      <c r="L184" s="127"/>
      <c r="M184" s="127"/>
      <c r="N184" s="127"/>
      <c r="O184" s="127"/>
    </row>
    <row r="185" spans="1:15" s="128" customFormat="1" x14ac:dyDescent="0.25">
      <c r="A185" s="133"/>
      <c r="B185" s="133"/>
      <c r="C185" s="127"/>
      <c r="I185" s="127"/>
      <c r="J185" s="127"/>
      <c r="K185" s="127"/>
      <c r="L185" s="127"/>
      <c r="M185" s="127"/>
      <c r="N185" s="127"/>
      <c r="O185" s="127"/>
    </row>
    <row r="186" spans="1:15" s="128" customFormat="1" x14ac:dyDescent="0.25">
      <c r="A186" s="133"/>
      <c r="B186" s="133"/>
      <c r="C186" s="127"/>
      <c r="I186" s="127"/>
      <c r="J186" s="127"/>
      <c r="K186" s="127"/>
      <c r="L186" s="127"/>
      <c r="M186" s="127"/>
      <c r="N186" s="127"/>
      <c r="O186" s="127"/>
    </row>
    <row r="187" spans="1:15" s="128" customFormat="1" x14ac:dyDescent="0.25">
      <c r="A187" s="133"/>
      <c r="B187" s="133"/>
      <c r="C187" s="127"/>
      <c r="I187" s="127"/>
      <c r="J187" s="127"/>
      <c r="K187" s="127"/>
      <c r="L187" s="127"/>
      <c r="M187" s="127"/>
      <c r="N187" s="127"/>
      <c r="O187" s="127"/>
    </row>
    <row r="188" spans="1:15" s="128" customFormat="1" x14ac:dyDescent="0.25">
      <c r="A188" s="133"/>
      <c r="B188" s="133"/>
      <c r="C188" s="127"/>
      <c r="I188" s="127"/>
      <c r="J188" s="127"/>
      <c r="K188" s="127"/>
      <c r="L188" s="127"/>
      <c r="M188" s="127"/>
      <c r="N188" s="127"/>
      <c r="O188" s="127"/>
    </row>
    <row r="189" spans="1:15" s="128" customFormat="1" x14ac:dyDescent="0.25">
      <c r="A189" s="133"/>
      <c r="B189" s="133"/>
      <c r="C189" s="127"/>
      <c r="I189" s="127"/>
      <c r="J189" s="127"/>
      <c r="K189" s="127"/>
      <c r="L189" s="127"/>
      <c r="M189" s="127"/>
      <c r="N189" s="127"/>
      <c r="O189" s="127"/>
    </row>
    <row r="190" spans="1:15" s="128" customFormat="1" x14ac:dyDescent="0.25">
      <c r="A190" s="127"/>
      <c r="B190" s="127"/>
      <c r="C190" s="127"/>
      <c r="I190" s="127"/>
      <c r="J190" s="127"/>
      <c r="K190" s="127"/>
      <c r="L190" s="127"/>
      <c r="M190" s="127"/>
      <c r="N190" s="127"/>
      <c r="O190" s="127"/>
    </row>
    <row r="191" spans="1:15" s="128" customFormat="1" x14ac:dyDescent="0.25">
      <c r="A191" s="127"/>
      <c r="B191" s="127"/>
      <c r="C191" s="127"/>
      <c r="I191" s="127"/>
      <c r="J191" s="127"/>
      <c r="K191" s="127"/>
      <c r="L191" s="127"/>
      <c r="M191" s="127"/>
      <c r="N191" s="127"/>
      <c r="O191" s="127"/>
    </row>
    <row r="192" spans="1:15" s="128" customFormat="1" x14ac:dyDescent="0.25">
      <c r="A192" s="127"/>
      <c r="B192" s="127"/>
      <c r="C192" s="127"/>
      <c r="I192" s="127"/>
      <c r="J192" s="127"/>
      <c r="K192" s="127"/>
      <c r="L192" s="127"/>
      <c r="M192" s="127"/>
      <c r="N192" s="127"/>
      <c r="O192" s="127"/>
    </row>
    <row r="193" spans="1:15" s="128" customFormat="1" x14ac:dyDescent="0.25">
      <c r="A193" s="127"/>
      <c r="B193" s="127"/>
      <c r="C193" s="127"/>
      <c r="I193" s="127"/>
      <c r="J193" s="127"/>
      <c r="K193" s="127"/>
      <c r="L193" s="127"/>
      <c r="M193" s="127"/>
      <c r="N193" s="127"/>
      <c r="O193" s="127"/>
    </row>
    <row r="194" spans="1:15" s="128" customFormat="1" x14ac:dyDescent="0.25">
      <c r="A194" s="127"/>
      <c r="B194" s="127"/>
      <c r="C194" s="127"/>
      <c r="I194" s="127"/>
      <c r="J194" s="127"/>
      <c r="K194" s="127"/>
      <c r="L194" s="127"/>
      <c r="M194" s="127"/>
      <c r="N194" s="127"/>
      <c r="O194" s="127"/>
    </row>
    <row r="195" spans="1:15" s="128" customFormat="1" x14ac:dyDescent="0.25">
      <c r="A195" s="127"/>
      <c r="B195" s="127"/>
      <c r="C195" s="127"/>
      <c r="I195" s="127"/>
      <c r="J195" s="127"/>
      <c r="K195" s="127"/>
      <c r="L195" s="127"/>
      <c r="M195" s="127"/>
      <c r="N195" s="127"/>
      <c r="O195" s="127"/>
    </row>
    <row r="196" spans="1:15" s="128" customFormat="1" x14ac:dyDescent="0.25">
      <c r="A196" s="127"/>
      <c r="B196" s="127"/>
      <c r="C196" s="127"/>
      <c r="I196" s="127"/>
      <c r="J196" s="127"/>
      <c r="K196" s="127"/>
      <c r="L196" s="127"/>
      <c r="M196" s="127"/>
      <c r="N196" s="127"/>
      <c r="O196" s="127"/>
    </row>
    <row r="197" spans="1:15" s="128" customFormat="1" x14ac:dyDescent="0.25">
      <c r="A197" s="127"/>
      <c r="B197" s="127"/>
      <c r="C197" s="127"/>
      <c r="I197" s="127"/>
      <c r="J197" s="127"/>
      <c r="K197" s="127"/>
      <c r="L197" s="127"/>
      <c r="M197" s="127"/>
      <c r="N197" s="127"/>
      <c r="O197" s="127"/>
    </row>
    <row r="198" spans="1:15" s="128" customFormat="1" x14ac:dyDescent="0.25">
      <c r="A198" s="127"/>
      <c r="B198" s="127"/>
      <c r="C198" s="127"/>
      <c r="I198" s="127"/>
      <c r="J198" s="127"/>
      <c r="K198" s="127"/>
      <c r="L198" s="127"/>
      <c r="M198" s="127"/>
      <c r="N198" s="127"/>
      <c r="O198" s="127"/>
    </row>
    <row r="199" spans="1:15" s="128" customFormat="1" x14ac:dyDescent="0.25">
      <c r="A199" s="127"/>
      <c r="B199" s="127"/>
      <c r="C199" s="127"/>
      <c r="I199" s="127"/>
      <c r="J199" s="127"/>
      <c r="K199" s="127"/>
      <c r="L199" s="127"/>
      <c r="M199" s="127"/>
      <c r="N199" s="127"/>
      <c r="O199" s="127"/>
    </row>
    <row r="200" spans="1:15" s="128" customFormat="1" x14ac:dyDescent="0.25">
      <c r="A200" s="127"/>
      <c r="B200" s="127"/>
      <c r="C200" s="127"/>
      <c r="I200" s="127"/>
      <c r="J200" s="127"/>
      <c r="K200" s="127"/>
      <c r="L200" s="127"/>
      <c r="M200" s="127"/>
      <c r="N200" s="127"/>
      <c r="O200" s="127"/>
    </row>
    <row r="201" spans="1:15" s="128" customFormat="1" x14ac:dyDescent="0.25">
      <c r="A201" s="127"/>
      <c r="B201" s="127"/>
      <c r="C201" s="127"/>
      <c r="I201" s="127"/>
      <c r="J201" s="127"/>
      <c r="K201" s="127"/>
      <c r="L201" s="127"/>
      <c r="M201" s="127"/>
      <c r="N201" s="127"/>
      <c r="O201" s="127"/>
    </row>
    <row r="202" spans="1:15" s="128" customFormat="1" x14ac:dyDescent="0.25">
      <c r="A202" s="127"/>
      <c r="B202" s="127"/>
      <c r="C202" s="127"/>
      <c r="I202" s="127"/>
      <c r="J202" s="127"/>
      <c r="K202" s="127"/>
      <c r="L202" s="127"/>
      <c r="M202" s="127"/>
      <c r="N202" s="127"/>
      <c r="O202" s="127"/>
    </row>
    <row r="203" spans="1:15" s="128" customFormat="1" x14ac:dyDescent="0.25">
      <c r="A203" s="127"/>
      <c r="B203" s="127"/>
      <c r="C203" s="127"/>
      <c r="I203" s="127"/>
      <c r="J203" s="127"/>
      <c r="K203" s="127"/>
      <c r="L203" s="127"/>
      <c r="M203" s="127"/>
      <c r="N203" s="127"/>
      <c r="O203" s="127"/>
    </row>
    <row r="204" spans="1:15" s="128" customFormat="1" x14ac:dyDescent="0.25">
      <c r="A204" s="127"/>
      <c r="B204" s="127"/>
      <c r="C204" s="127"/>
      <c r="I204" s="127"/>
      <c r="J204" s="127"/>
      <c r="K204" s="127"/>
      <c r="L204" s="127"/>
      <c r="M204" s="127"/>
      <c r="N204" s="127"/>
      <c r="O204" s="127"/>
    </row>
    <row r="205" spans="1:15" s="128" customFormat="1" x14ac:dyDescent="0.25">
      <c r="A205" s="127"/>
      <c r="B205" s="127"/>
      <c r="C205" s="127"/>
      <c r="I205" s="127"/>
      <c r="J205" s="127"/>
      <c r="K205" s="127"/>
      <c r="L205" s="127"/>
      <c r="M205" s="127"/>
      <c r="N205" s="127"/>
      <c r="O205" s="127"/>
    </row>
    <row r="206" spans="1:15" s="128" customFormat="1" x14ac:dyDescent="0.25">
      <c r="A206" s="127"/>
      <c r="B206" s="127"/>
      <c r="C206" s="127"/>
      <c r="I206" s="127"/>
      <c r="J206" s="127"/>
      <c r="K206" s="127"/>
      <c r="L206" s="127"/>
      <c r="M206" s="127"/>
      <c r="N206" s="127"/>
      <c r="O206" s="127"/>
    </row>
    <row r="207" spans="1:15" s="128" customFormat="1" x14ac:dyDescent="0.25">
      <c r="A207" s="127"/>
      <c r="B207" s="127"/>
      <c r="C207" s="127"/>
      <c r="I207" s="127"/>
      <c r="J207" s="127"/>
      <c r="K207" s="127"/>
      <c r="L207" s="127"/>
      <c r="M207" s="127"/>
      <c r="N207" s="127"/>
      <c r="O207" s="127"/>
    </row>
    <row r="208" spans="1:15" s="128" customFormat="1" x14ac:dyDescent="0.25">
      <c r="A208" s="127"/>
      <c r="B208" s="127"/>
      <c r="C208" s="127"/>
      <c r="I208" s="127"/>
      <c r="J208" s="127"/>
      <c r="K208" s="127"/>
      <c r="L208" s="127"/>
      <c r="M208" s="127"/>
      <c r="N208" s="127"/>
      <c r="O208" s="127"/>
    </row>
    <row r="209" spans="1:15" s="128" customFormat="1" x14ac:dyDescent="0.25">
      <c r="A209" s="127"/>
      <c r="B209" s="127"/>
      <c r="C209" s="127"/>
      <c r="I209" s="127"/>
      <c r="J209" s="127"/>
      <c r="K209" s="127"/>
      <c r="L209" s="127"/>
      <c r="M209" s="127"/>
      <c r="N209" s="127"/>
      <c r="O209" s="127"/>
    </row>
    <row r="210" spans="1:15" s="128" customFormat="1" x14ac:dyDescent="0.25">
      <c r="A210" s="127"/>
      <c r="B210" s="127"/>
      <c r="C210" s="127"/>
      <c r="I210" s="127"/>
      <c r="J210" s="127"/>
      <c r="K210" s="127"/>
      <c r="L210" s="127"/>
      <c r="M210" s="127"/>
      <c r="N210" s="127"/>
      <c r="O210" s="127"/>
    </row>
    <row r="211" spans="1:15" s="128" customFormat="1" x14ac:dyDescent="0.25">
      <c r="A211" s="127"/>
      <c r="B211" s="127"/>
      <c r="C211" s="127"/>
      <c r="I211" s="127"/>
      <c r="J211" s="127"/>
      <c r="K211" s="127"/>
      <c r="L211" s="127"/>
      <c r="M211" s="127"/>
      <c r="N211" s="127"/>
      <c r="O211" s="127"/>
    </row>
    <row r="212" spans="1:15" s="128" customFormat="1" x14ac:dyDescent="0.25">
      <c r="A212" s="127"/>
      <c r="B212" s="127"/>
      <c r="C212" s="127"/>
      <c r="I212" s="127"/>
      <c r="J212" s="127"/>
      <c r="K212" s="127"/>
      <c r="L212" s="127"/>
      <c r="M212" s="127"/>
      <c r="N212" s="127"/>
      <c r="O212" s="127"/>
    </row>
    <row r="213" spans="1:15" s="128" customFormat="1" x14ac:dyDescent="0.25">
      <c r="A213" s="127"/>
      <c r="B213" s="127"/>
      <c r="C213" s="127"/>
      <c r="I213" s="127"/>
      <c r="J213" s="127"/>
      <c r="K213" s="127"/>
      <c r="L213" s="127"/>
      <c r="M213" s="127"/>
      <c r="N213" s="127"/>
      <c r="O213" s="127"/>
    </row>
    <row r="214" spans="1:15" s="128" customFormat="1" x14ac:dyDescent="0.25">
      <c r="A214" s="127"/>
      <c r="B214" s="127"/>
      <c r="C214" s="127"/>
      <c r="I214" s="127"/>
      <c r="J214" s="127"/>
      <c r="K214" s="127"/>
      <c r="L214" s="127"/>
      <c r="M214" s="127"/>
      <c r="N214" s="127"/>
      <c r="O214" s="127"/>
    </row>
    <row r="215" spans="1:15" customFormat="1" x14ac:dyDescent="0.25">
      <c r="D215" s="120"/>
      <c r="E215" s="120"/>
      <c r="F215" s="120"/>
      <c r="G215" s="120"/>
      <c r="H215" s="120"/>
    </row>
    <row r="216" spans="1:15" customFormat="1" hidden="1" x14ac:dyDescent="0.25">
      <c r="A216" s="119" t="s">
        <v>252</v>
      </c>
      <c r="B216" s="119" t="s">
        <v>251</v>
      </c>
      <c r="C216" s="119" t="s">
        <v>136</v>
      </c>
      <c r="D216" s="119" t="s">
        <v>137</v>
      </c>
      <c r="E216" s="120"/>
      <c r="F216" s="120"/>
      <c r="G216" s="120"/>
      <c r="H216" s="120"/>
      <c r="I216" s="120"/>
    </row>
    <row r="217" spans="1:15" customFormat="1" hidden="1" x14ac:dyDescent="0.25">
      <c r="A217" s="119" t="s">
        <v>138</v>
      </c>
      <c r="B217" s="119" t="s">
        <v>250</v>
      </c>
      <c r="C217" s="119" t="s">
        <v>139</v>
      </c>
      <c r="D217" s="119" t="s">
        <v>140</v>
      </c>
      <c r="E217" s="120"/>
      <c r="F217" s="120"/>
      <c r="G217" s="120"/>
      <c r="H217" s="120"/>
      <c r="I217" s="120"/>
    </row>
    <row r="218" spans="1:15" customFormat="1" hidden="1" x14ac:dyDescent="0.25">
      <c r="A218" s="119" t="s">
        <v>141</v>
      </c>
      <c r="B218" s="119" t="s">
        <v>249</v>
      </c>
      <c r="C218" s="119" t="s">
        <v>142</v>
      </c>
      <c r="D218" s="119" t="s">
        <v>143</v>
      </c>
      <c r="E218" s="120"/>
      <c r="F218" s="120"/>
      <c r="G218" s="120"/>
      <c r="H218" s="120"/>
      <c r="I218" s="120"/>
    </row>
    <row r="219" spans="1:15" customFormat="1" hidden="1" x14ac:dyDescent="0.25">
      <c r="A219" s="119" t="s">
        <v>144</v>
      </c>
      <c r="B219" s="119"/>
      <c r="C219" s="119" t="s">
        <v>10</v>
      </c>
      <c r="D219" s="119" t="s">
        <v>145</v>
      </c>
      <c r="E219" s="120"/>
      <c r="F219" s="120"/>
      <c r="G219" s="120"/>
      <c r="H219" s="120"/>
      <c r="I219" s="120"/>
    </row>
    <row r="220" spans="1:15" customFormat="1" hidden="1" x14ac:dyDescent="0.25">
      <c r="A220" s="119" t="s">
        <v>146</v>
      </c>
      <c r="B220" s="119"/>
      <c r="C220" s="119" t="s">
        <v>147</v>
      </c>
      <c r="D220" s="119" t="s">
        <v>148</v>
      </c>
      <c r="E220" s="120"/>
      <c r="F220" s="120"/>
      <c r="G220" s="120"/>
      <c r="H220" s="120"/>
      <c r="I220" s="120"/>
    </row>
    <row r="221" spans="1:15" customFormat="1" hidden="1" x14ac:dyDescent="0.25">
      <c r="A221" s="119" t="s">
        <v>149</v>
      </c>
      <c r="B221" s="119"/>
      <c r="C221" s="119" t="s">
        <v>150</v>
      </c>
      <c r="D221" s="119"/>
      <c r="E221" s="120"/>
      <c r="F221" s="120"/>
      <c r="G221" s="120"/>
      <c r="H221" s="120"/>
      <c r="I221" s="120"/>
    </row>
    <row r="222" spans="1:15" customFormat="1" hidden="1" x14ac:dyDescent="0.25">
      <c r="A222" s="119"/>
      <c r="B222" s="119"/>
      <c r="C222" s="119" t="s">
        <v>151</v>
      </c>
      <c r="D222" s="119"/>
      <c r="E222" s="120"/>
      <c r="F222" s="120"/>
      <c r="G222" s="120"/>
      <c r="H222" s="120"/>
      <c r="I222" s="120"/>
    </row>
    <row r="223" spans="1:15" customFormat="1" x14ac:dyDescent="0.25">
      <c r="D223" s="120"/>
      <c r="E223" s="120"/>
      <c r="F223" s="120"/>
      <c r="G223" s="120"/>
      <c r="H223" s="120"/>
    </row>
    <row r="224" spans="1:15" s="128" customFormat="1" x14ac:dyDescent="0.25">
      <c r="A224" s="127"/>
      <c r="B224" s="127"/>
      <c r="C224" s="127"/>
      <c r="I224" s="127"/>
      <c r="J224" s="127"/>
      <c r="K224" s="127"/>
      <c r="L224" s="127"/>
      <c r="M224" s="127"/>
      <c r="N224" s="127"/>
      <c r="O224" s="127"/>
    </row>
    <row r="225" spans="1:15" s="128" customFormat="1" x14ac:dyDescent="0.25">
      <c r="A225" s="127"/>
      <c r="B225" s="127"/>
      <c r="C225" s="127"/>
      <c r="I225" s="127"/>
      <c r="J225" s="127"/>
      <c r="K225" s="127"/>
      <c r="L225" s="127"/>
      <c r="M225" s="127"/>
      <c r="N225" s="127"/>
      <c r="O225" s="127"/>
    </row>
    <row r="226" spans="1:15" s="128" customFormat="1" x14ac:dyDescent="0.25">
      <c r="A226" s="127"/>
      <c r="B226" s="127"/>
      <c r="C226" s="127"/>
      <c r="I226" s="127"/>
      <c r="J226" s="127"/>
      <c r="K226" s="127"/>
      <c r="L226" s="127"/>
      <c r="M226" s="127"/>
      <c r="N226" s="127"/>
      <c r="O226" s="127"/>
    </row>
    <row r="227" spans="1:15" s="128" customFormat="1" x14ac:dyDescent="0.25">
      <c r="A227" s="127"/>
      <c r="B227" s="127"/>
      <c r="C227" s="127"/>
      <c r="I227" s="127"/>
      <c r="J227" s="127"/>
      <c r="K227" s="127"/>
      <c r="L227" s="127"/>
      <c r="M227" s="127"/>
      <c r="N227" s="127"/>
      <c r="O227" s="127"/>
    </row>
    <row r="228" spans="1:15" s="128" customFormat="1" x14ac:dyDescent="0.25">
      <c r="A228" s="127"/>
      <c r="B228" s="127"/>
      <c r="C228" s="127"/>
      <c r="I228" s="127"/>
      <c r="J228" s="127"/>
      <c r="K228" s="127"/>
      <c r="L228" s="127"/>
      <c r="M228" s="127"/>
      <c r="N228" s="127"/>
      <c r="O228" s="127"/>
    </row>
    <row r="229" spans="1:15" s="128" customFormat="1" x14ac:dyDescent="0.25">
      <c r="A229" s="127"/>
      <c r="B229" s="127"/>
      <c r="C229" s="127"/>
      <c r="I229" s="127"/>
      <c r="J229" s="127"/>
      <c r="K229" s="127"/>
      <c r="L229" s="127"/>
      <c r="M229" s="127"/>
      <c r="N229" s="127"/>
      <c r="O229" s="127"/>
    </row>
    <row r="230" spans="1:15" s="128" customFormat="1" x14ac:dyDescent="0.25">
      <c r="A230" s="127"/>
      <c r="B230" s="127"/>
      <c r="C230" s="127"/>
      <c r="I230" s="127"/>
      <c r="J230" s="127"/>
      <c r="K230" s="127"/>
      <c r="L230" s="127"/>
      <c r="M230" s="127"/>
      <c r="N230" s="127"/>
      <c r="O230" s="127"/>
    </row>
    <row r="231" spans="1:15" s="128" customFormat="1" x14ac:dyDescent="0.25">
      <c r="A231" s="127"/>
      <c r="B231" s="127"/>
      <c r="C231" s="127"/>
      <c r="I231" s="127"/>
      <c r="J231" s="127"/>
      <c r="K231" s="127"/>
      <c r="L231" s="127"/>
      <c r="M231" s="127"/>
      <c r="N231" s="127"/>
      <c r="O231" s="127"/>
    </row>
    <row r="232" spans="1:15" s="128" customFormat="1" x14ac:dyDescent="0.25">
      <c r="A232" s="127"/>
      <c r="B232" s="127"/>
      <c r="C232" s="127"/>
      <c r="I232" s="127"/>
      <c r="J232" s="127"/>
      <c r="K232" s="127"/>
      <c r="L232" s="127"/>
      <c r="M232" s="127"/>
      <c r="N232" s="127"/>
      <c r="O232" s="127"/>
    </row>
    <row r="233" spans="1:15" s="128" customFormat="1" x14ac:dyDescent="0.25">
      <c r="A233" s="127"/>
      <c r="B233" s="127"/>
      <c r="C233" s="127"/>
      <c r="I233" s="127"/>
      <c r="J233" s="127"/>
      <c r="K233" s="127"/>
      <c r="L233" s="127"/>
      <c r="M233" s="127"/>
      <c r="N233" s="127"/>
      <c r="O233" s="127"/>
    </row>
    <row r="234" spans="1:15" s="128" customFormat="1" x14ac:dyDescent="0.25">
      <c r="A234" s="127"/>
      <c r="B234" s="127"/>
      <c r="C234" s="127"/>
      <c r="I234" s="127"/>
      <c r="J234" s="127"/>
      <c r="K234" s="127"/>
      <c r="L234" s="127"/>
      <c r="M234" s="127"/>
      <c r="N234" s="127"/>
      <c r="O234" s="127"/>
    </row>
    <row r="235" spans="1:15" s="128" customFormat="1" x14ac:dyDescent="0.25">
      <c r="A235" s="127"/>
      <c r="B235" s="127"/>
      <c r="C235" s="127"/>
      <c r="I235" s="127"/>
      <c r="J235" s="127"/>
      <c r="K235" s="127"/>
      <c r="L235" s="127"/>
      <c r="M235" s="127"/>
      <c r="N235" s="127"/>
      <c r="O235" s="127"/>
    </row>
    <row r="236" spans="1:15" s="128" customFormat="1" x14ac:dyDescent="0.25">
      <c r="A236" s="127"/>
      <c r="B236" s="127"/>
      <c r="C236" s="127"/>
      <c r="I236" s="127"/>
      <c r="J236" s="127"/>
      <c r="K236" s="127"/>
      <c r="L236" s="127"/>
      <c r="M236" s="127"/>
      <c r="N236" s="127"/>
      <c r="O236" s="127"/>
    </row>
    <row r="237" spans="1:15" s="128" customFormat="1" x14ac:dyDescent="0.25">
      <c r="A237" s="127"/>
      <c r="B237" s="127"/>
      <c r="C237" s="127"/>
      <c r="I237" s="127"/>
      <c r="J237" s="127"/>
      <c r="K237" s="127"/>
      <c r="L237" s="127"/>
      <c r="M237" s="127"/>
      <c r="N237" s="127"/>
      <c r="O237" s="127"/>
    </row>
    <row r="238" spans="1:15" s="128" customFormat="1" x14ac:dyDescent="0.25">
      <c r="A238" s="127"/>
      <c r="B238" s="127"/>
      <c r="C238" s="127"/>
      <c r="I238" s="127"/>
      <c r="J238" s="127"/>
      <c r="K238" s="127"/>
      <c r="L238" s="127"/>
      <c r="M238" s="127"/>
      <c r="N238" s="127"/>
      <c r="O238" s="127"/>
    </row>
    <row r="239" spans="1:15" s="128" customFormat="1" x14ac:dyDescent="0.25">
      <c r="A239" s="127"/>
      <c r="B239" s="127"/>
      <c r="C239" s="127"/>
      <c r="I239" s="127"/>
      <c r="J239" s="127"/>
      <c r="K239" s="127"/>
      <c r="L239" s="127"/>
      <c r="M239" s="127"/>
      <c r="N239" s="127"/>
      <c r="O239" s="127"/>
    </row>
    <row r="240" spans="1:15" s="128" customFormat="1" x14ac:dyDescent="0.25">
      <c r="A240" s="127"/>
      <c r="B240" s="127"/>
      <c r="C240" s="127"/>
      <c r="I240" s="127"/>
      <c r="J240" s="127"/>
      <c r="K240" s="127"/>
      <c r="L240" s="127"/>
      <c r="M240" s="127"/>
      <c r="N240" s="127"/>
      <c r="O240" s="127"/>
    </row>
    <row r="241" spans="1:15" s="128" customFormat="1" x14ac:dyDescent="0.25">
      <c r="A241" s="127"/>
      <c r="B241" s="127"/>
      <c r="C241" s="127"/>
      <c r="I241" s="127"/>
      <c r="J241" s="127"/>
      <c r="K241" s="127"/>
      <c r="L241" s="127"/>
      <c r="M241" s="127"/>
      <c r="N241" s="127"/>
      <c r="O241" s="127"/>
    </row>
    <row r="242" spans="1:15" s="128" customFormat="1" x14ac:dyDescent="0.25">
      <c r="A242" s="127"/>
      <c r="B242" s="127"/>
      <c r="C242" s="127"/>
      <c r="I242" s="127"/>
      <c r="J242" s="127"/>
      <c r="K242" s="127"/>
      <c r="L242" s="127"/>
      <c r="M242" s="127"/>
      <c r="N242" s="127"/>
      <c r="O242" s="127"/>
    </row>
    <row r="243" spans="1:15" s="128" customFormat="1" x14ac:dyDescent="0.25">
      <c r="A243" s="127"/>
      <c r="B243" s="127"/>
      <c r="C243" s="127"/>
      <c r="I243" s="127"/>
      <c r="J243" s="127"/>
      <c r="K243" s="127"/>
      <c r="L243" s="127"/>
      <c r="M243" s="127"/>
      <c r="N243" s="127"/>
      <c r="O243" s="127"/>
    </row>
    <row r="244" spans="1:15" s="128" customFormat="1" x14ac:dyDescent="0.25">
      <c r="A244" s="127"/>
      <c r="B244" s="127"/>
      <c r="C244" s="127"/>
      <c r="I244" s="127"/>
      <c r="J244" s="127"/>
      <c r="K244" s="127"/>
      <c r="L244" s="127"/>
      <c r="M244" s="127"/>
      <c r="N244" s="127"/>
      <c r="O244" s="127"/>
    </row>
    <row r="245" spans="1:15" s="128" customFormat="1" x14ac:dyDescent="0.25">
      <c r="A245" s="127"/>
      <c r="B245" s="127"/>
      <c r="C245" s="127"/>
      <c r="I245" s="127"/>
      <c r="J245" s="127"/>
      <c r="K245" s="127"/>
      <c r="L245" s="127"/>
      <c r="M245" s="127"/>
      <c r="N245" s="127"/>
      <c r="O245" s="127"/>
    </row>
    <row r="246" spans="1:15" s="128" customFormat="1" x14ac:dyDescent="0.25">
      <c r="A246" s="127"/>
      <c r="B246" s="127"/>
      <c r="C246" s="127"/>
      <c r="I246" s="127"/>
      <c r="J246" s="127"/>
      <c r="K246" s="127"/>
      <c r="L246" s="127"/>
      <c r="M246" s="127"/>
      <c r="N246" s="127"/>
      <c r="O246" s="127"/>
    </row>
    <row r="247" spans="1:15" s="128" customFormat="1" x14ac:dyDescent="0.25">
      <c r="A247" s="127"/>
      <c r="B247" s="127"/>
      <c r="C247" s="127"/>
      <c r="I247" s="127"/>
      <c r="J247" s="127"/>
      <c r="K247" s="127"/>
      <c r="L247" s="127"/>
      <c r="M247" s="127"/>
      <c r="N247" s="127"/>
      <c r="O247" s="127"/>
    </row>
    <row r="248" spans="1:15" s="128" customFormat="1" x14ac:dyDescent="0.25">
      <c r="A248" s="127"/>
      <c r="B248" s="127"/>
      <c r="C248" s="127"/>
      <c r="I248" s="127"/>
      <c r="J248" s="127"/>
      <c r="K248" s="127"/>
      <c r="L248" s="127"/>
      <c r="M248" s="127"/>
      <c r="N248" s="127"/>
      <c r="O248" s="127"/>
    </row>
    <row r="249" spans="1:15" s="128" customFormat="1" x14ac:dyDescent="0.25">
      <c r="A249" s="127"/>
      <c r="B249" s="127"/>
      <c r="C249" s="127"/>
      <c r="I249" s="127"/>
      <c r="J249" s="127"/>
      <c r="K249" s="127"/>
      <c r="L249" s="127"/>
      <c r="M249" s="127"/>
      <c r="N249" s="127"/>
      <c r="O249" s="127"/>
    </row>
    <row r="250" spans="1:15" s="128" customFormat="1" x14ac:dyDescent="0.25">
      <c r="A250" s="127"/>
      <c r="B250" s="127"/>
      <c r="C250" s="127"/>
      <c r="I250" s="127"/>
      <c r="J250" s="127"/>
      <c r="K250" s="127"/>
      <c r="L250" s="127"/>
      <c r="M250" s="127"/>
      <c r="N250" s="127"/>
      <c r="O250" s="127"/>
    </row>
    <row r="251" spans="1:15" s="128" customFormat="1" x14ac:dyDescent="0.25">
      <c r="A251" s="127"/>
      <c r="B251" s="127"/>
      <c r="C251" s="127"/>
      <c r="I251" s="127"/>
      <c r="J251" s="127"/>
      <c r="K251" s="127"/>
      <c r="L251" s="127"/>
      <c r="M251" s="127"/>
      <c r="N251" s="127"/>
      <c r="O251" s="127"/>
    </row>
    <row r="252" spans="1:15" s="128" customFormat="1" x14ac:dyDescent="0.25">
      <c r="A252" s="127"/>
      <c r="B252" s="127"/>
      <c r="C252" s="127"/>
      <c r="I252" s="127"/>
      <c r="J252" s="127"/>
      <c r="K252" s="127"/>
      <c r="L252" s="127"/>
      <c r="M252" s="127"/>
      <c r="N252" s="127"/>
      <c r="O252" s="127"/>
    </row>
    <row r="253" spans="1:15" s="128" customFormat="1" x14ac:dyDescent="0.25">
      <c r="A253" s="127"/>
      <c r="B253" s="127"/>
      <c r="C253" s="127"/>
      <c r="I253" s="127"/>
      <c r="J253" s="127"/>
      <c r="K253" s="127"/>
      <c r="L253" s="127"/>
      <c r="M253" s="127"/>
      <c r="N253" s="127"/>
      <c r="O253" s="127"/>
    </row>
    <row r="254" spans="1:15" s="128" customFormat="1" x14ac:dyDescent="0.25">
      <c r="A254" s="127"/>
      <c r="B254" s="127"/>
      <c r="C254" s="127"/>
      <c r="I254" s="127"/>
      <c r="J254" s="127"/>
      <c r="K254" s="127"/>
      <c r="L254" s="127"/>
      <c r="M254" s="127"/>
      <c r="N254" s="127"/>
      <c r="O254" s="127"/>
    </row>
    <row r="255" spans="1:15" s="128" customFormat="1" x14ac:dyDescent="0.25">
      <c r="A255" s="127"/>
      <c r="B255" s="127"/>
      <c r="C255" s="127"/>
      <c r="I255" s="127"/>
      <c r="J255" s="127"/>
      <c r="K255" s="127"/>
      <c r="L255" s="127"/>
      <c r="M255" s="127"/>
      <c r="N255" s="127"/>
      <c r="O255" s="127"/>
    </row>
    <row r="256" spans="1:15" s="128" customFormat="1" x14ac:dyDescent="0.25">
      <c r="A256" s="127"/>
      <c r="B256" s="127"/>
      <c r="C256" s="127"/>
      <c r="I256" s="127"/>
      <c r="J256" s="127"/>
      <c r="K256" s="127"/>
      <c r="L256" s="127"/>
      <c r="M256" s="127"/>
      <c r="N256" s="127"/>
      <c r="O256" s="127"/>
    </row>
    <row r="257" spans="1:15" s="128" customFormat="1" x14ac:dyDescent="0.25">
      <c r="A257" s="127"/>
      <c r="B257" s="127"/>
      <c r="C257" s="127"/>
      <c r="I257" s="127"/>
      <c r="J257" s="127"/>
      <c r="K257" s="127"/>
      <c r="L257" s="127"/>
      <c r="M257" s="127"/>
      <c r="N257" s="127"/>
      <c r="O257" s="127"/>
    </row>
    <row r="258" spans="1:15" s="128" customFormat="1" x14ac:dyDescent="0.25">
      <c r="A258" s="127"/>
      <c r="B258" s="127"/>
      <c r="C258" s="127"/>
      <c r="I258" s="127"/>
      <c r="J258" s="127"/>
      <c r="K258" s="127"/>
      <c r="L258" s="127"/>
      <c r="M258" s="127"/>
      <c r="N258" s="127"/>
      <c r="O258" s="127"/>
    </row>
    <row r="259" spans="1:15" s="128" customFormat="1" x14ac:dyDescent="0.25">
      <c r="A259" s="127"/>
      <c r="B259" s="127"/>
      <c r="C259" s="127"/>
      <c r="I259" s="127"/>
      <c r="J259" s="127"/>
      <c r="K259" s="127"/>
      <c r="L259" s="127"/>
      <c r="M259" s="127"/>
      <c r="N259" s="127"/>
      <c r="O259" s="127"/>
    </row>
    <row r="260" spans="1:15" s="128" customFormat="1" x14ac:dyDescent="0.25">
      <c r="A260" s="127"/>
      <c r="B260" s="127"/>
      <c r="C260" s="127"/>
      <c r="I260" s="127"/>
      <c r="J260" s="127"/>
      <c r="K260" s="127"/>
      <c r="L260" s="127"/>
      <c r="M260" s="127"/>
      <c r="N260" s="127"/>
      <c r="O260" s="127"/>
    </row>
    <row r="261" spans="1:15" s="128" customFormat="1" x14ac:dyDescent="0.25">
      <c r="A261" s="127"/>
      <c r="B261" s="127"/>
      <c r="C261" s="127"/>
      <c r="I261" s="127"/>
      <c r="J261" s="127"/>
      <c r="K261" s="127"/>
      <c r="L261" s="127"/>
      <c r="M261" s="127"/>
      <c r="N261" s="127"/>
      <c r="O261" s="127"/>
    </row>
    <row r="262" spans="1:15" s="128" customFormat="1" x14ac:dyDescent="0.25">
      <c r="A262" s="127"/>
      <c r="B262" s="127"/>
      <c r="C262" s="127"/>
      <c r="I262" s="127"/>
      <c r="J262" s="127"/>
      <c r="K262" s="127"/>
      <c r="L262" s="127"/>
      <c r="M262" s="127"/>
      <c r="N262" s="127"/>
      <c r="O262" s="127"/>
    </row>
    <row r="263" spans="1:15" s="128" customFormat="1" x14ac:dyDescent="0.25">
      <c r="A263" s="127"/>
      <c r="B263" s="127"/>
      <c r="C263" s="127"/>
      <c r="I263" s="127"/>
      <c r="J263" s="127"/>
      <c r="K263" s="127"/>
      <c r="L263" s="127"/>
      <c r="M263" s="127"/>
      <c r="N263" s="127"/>
      <c r="O263" s="127"/>
    </row>
    <row r="264" spans="1:15" s="128" customFormat="1" x14ac:dyDescent="0.25">
      <c r="A264" s="127"/>
      <c r="B264" s="127"/>
      <c r="C264" s="127"/>
      <c r="I264" s="127"/>
      <c r="J264" s="127"/>
      <c r="K264" s="127"/>
      <c r="L264" s="127"/>
      <c r="M264" s="127"/>
      <c r="N264" s="127"/>
      <c r="O264" s="127"/>
    </row>
    <row r="265" spans="1:15" s="128" customFormat="1" x14ac:dyDescent="0.25">
      <c r="A265" s="127"/>
      <c r="B265" s="127"/>
      <c r="C265" s="127"/>
      <c r="I265" s="127"/>
      <c r="J265" s="127"/>
      <c r="K265" s="127"/>
      <c r="L265" s="127"/>
      <c r="M265" s="127"/>
      <c r="N265" s="127"/>
      <c r="O265" s="127"/>
    </row>
    <row r="266" spans="1:15" s="128" customFormat="1" x14ac:dyDescent="0.25">
      <c r="A266" s="127"/>
      <c r="B266" s="127"/>
      <c r="C266" s="127"/>
      <c r="I266" s="127"/>
      <c r="J266" s="127"/>
      <c r="K266" s="127"/>
      <c r="L266" s="127"/>
      <c r="M266" s="127"/>
      <c r="N266" s="127"/>
      <c r="O266" s="127"/>
    </row>
    <row r="267" spans="1:15" s="128" customFormat="1" x14ac:dyDescent="0.25">
      <c r="A267" s="127"/>
      <c r="B267" s="127"/>
      <c r="C267" s="127"/>
      <c r="I267" s="127"/>
      <c r="J267" s="127"/>
      <c r="K267" s="127"/>
      <c r="L267" s="127"/>
      <c r="M267" s="127"/>
      <c r="N267" s="127"/>
      <c r="O267" s="127"/>
    </row>
    <row r="268" spans="1:15" s="128" customFormat="1" x14ac:dyDescent="0.25">
      <c r="A268" s="127"/>
      <c r="B268" s="127"/>
      <c r="C268" s="127"/>
      <c r="I268" s="127"/>
      <c r="J268" s="127"/>
      <c r="K268" s="127"/>
      <c r="L268" s="127"/>
      <c r="M268" s="127"/>
      <c r="N268" s="127"/>
      <c r="O268" s="127"/>
    </row>
    <row r="269" spans="1:15" s="128" customFormat="1" x14ac:dyDescent="0.25">
      <c r="A269" s="127"/>
      <c r="B269" s="127"/>
      <c r="C269" s="127"/>
      <c r="I269" s="127"/>
      <c r="J269" s="127"/>
      <c r="K269" s="127"/>
      <c r="L269" s="127"/>
      <c r="M269" s="127"/>
      <c r="N269" s="127"/>
      <c r="O269" s="127"/>
    </row>
    <row r="270" spans="1:15" s="128" customFormat="1" x14ac:dyDescent="0.25">
      <c r="A270" s="127"/>
      <c r="B270" s="127"/>
      <c r="C270" s="127"/>
      <c r="I270" s="127"/>
      <c r="J270" s="127"/>
      <c r="K270" s="127"/>
      <c r="L270" s="127"/>
      <c r="M270" s="127"/>
      <c r="N270" s="127"/>
      <c r="O270" s="127"/>
    </row>
    <row r="271" spans="1:15" s="128" customFormat="1" x14ac:dyDescent="0.25">
      <c r="A271" s="127"/>
      <c r="B271" s="127"/>
      <c r="C271" s="127"/>
      <c r="I271" s="127"/>
      <c r="J271" s="127"/>
      <c r="K271" s="127"/>
      <c r="L271" s="127"/>
      <c r="M271" s="127"/>
      <c r="N271" s="127"/>
      <c r="O271" s="127"/>
    </row>
    <row r="272" spans="1:15" s="128" customFormat="1" x14ac:dyDescent="0.25">
      <c r="A272" s="127"/>
      <c r="B272" s="127"/>
      <c r="C272" s="127"/>
      <c r="I272" s="127"/>
      <c r="J272" s="127"/>
      <c r="K272" s="127"/>
      <c r="L272" s="127"/>
      <c r="M272" s="127"/>
      <c r="N272" s="127"/>
      <c r="O272" s="127"/>
    </row>
    <row r="273" spans="1:15" s="128" customFormat="1" x14ac:dyDescent="0.25">
      <c r="A273" s="127"/>
      <c r="B273" s="127"/>
      <c r="C273" s="127"/>
      <c r="I273" s="127"/>
      <c r="J273" s="127"/>
      <c r="K273" s="127"/>
      <c r="L273" s="127"/>
      <c r="M273" s="127"/>
      <c r="N273" s="127"/>
      <c r="O273" s="127"/>
    </row>
    <row r="274" spans="1:15" s="128" customFormat="1" x14ac:dyDescent="0.25">
      <c r="A274" s="127"/>
      <c r="B274" s="127"/>
      <c r="C274" s="127"/>
      <c r="I274" s="127"/>
      <c r="J274" s="127"/>
      <c r="K274" s="127"/>
      <c r="L274" s="127"/>
      <c r="M274" s="127"/>
      <c r="N274" s="127"/>
      <c r="O274" s="127"/>
    </row>
    <row r="275" spans="1:15" s="128" customFormat="1" x14ac:dyDescent="0.25">
      <c r="A275" s="127"/>
      <c r="B275" s="127"/>
      <c r="C275" s="127"/>
      <c r="I275" s="127"/>
      <c r="J275" s="127"/>
      <c r="K275" s="127"/>
      <c r="L275" s="127"/>
      <c r="M275" s="127"/>
      <c r="N275" s="127"/>
      <c r="O275" s="127"/>
    </row>
    <row r="276" spans="1:15" s="128" customFormat="1" x14ac:dyDescent="0.25">
      <c r="A276" s="127"/>
      <c r="B276" s="127"/>
      <c r="C276" s="127"/>
      <c r="I276" s="127"/>
      <c r="J276" s="127"/>
      <c r="K276" s="127"/>
      <c r="L276" s="127"/>
      <c r="M276" s="127"/>
      <c r="N276" s="127"/>
      <c r="O276" s="127"/>
    </row>
    <row r="277" spans="1:15" s="128" customFormat="1" x14ac:dyDescent="0.25">
      <c r="A277" s="127"/>
      <c r="B277" s="127"/>
      <c r="C277" s="127"/>
      <c r="I277" s="127"/>
      <c r="J277" s="127"/>
      <c r="K277" s="127"/>
      <c r="L277" s="127"/>
      <c r="M277" s="127"/>
      <c r="N277" s="127"/>
      <c r="O277" s="127"/>
    </row>
    <row r="278" spans="1:15" s="128" customFormat="1" x14ac:dyDescent="0.25">
      <c r="A278" s="127"/>
      <c r="B278" s="127"/>
      <c r="C278" s="127"/>
      <c r="I278" s="127"/>
      <c r="J278" s="127"/>
      <c r="K278" s="127"/>
      <c r="L278" s="127"/>
      <c r="M278" s="127"/>
      <c r="N278" s="127"/>
      <c r="O278" s="127"/>
    </row>
    <row r="279" spans="1:15" s="128" customFormat="1" x14ac:dyDescent="0.25">
      <c r="A279" s="127"/>
      <c r="B279" s="127"/>
      <c r="C279" s="127"/>
      <c r="I279" s="127"/>
      <c r="J279" s="127"/>
      <c r="K279" s="127"/>
      <c r="L279" s="127"/>
      <c r="M279" s="127"/>
      <c r="N279" s="127"/>
      <c r="O279" s="127"/>
    </row>
    <row r="280" spans="1:15" s="128" customFormat="1" x14ac:dyDescent="0.25">
      <c r="A280" s="127"/>
      <c r="B280" s="127"/>
      <c r="C280" s="127"/>
      <c r="I280" s="127"/>
      <c r="J280" s="127"/>
      <c r="K280" s="127"/>
      <c r="L280" s="127"/>
      <c r="M280" s="127"/>
      <c r="N280" s="127"/>
      <c r="O280" s="127"/>
    </row>
    <row r="281" spans="1:15" s="128" customFormat="1" x14ac:dyDescent="0.25">
      <c r="A281" s="127"/>
      <c r="B281" s="127"/>
      <c r="C281" s="127"/>
      <c r="I281" s="127"/>
      <c r="J281" s="127"/>
      <c r="K281" s="127"/>
      <c r="L281" s="127"/>
      <c r="M281" s="127"/>
      <c r="N281" s="127"/>
      <c r="O281" s="127"/>
    </row>
    <row r="282" spans="1:15" s="128" customFormat="1" x14ac:dyDescent="0.25">
      <c r="A282" s="127"/>
      <c r="B282" s="127"/>
      <c r="C282" s="127"/>
      <c r="I282" s="127"/>
      <c r="J282" s="127"/>
      <c r="K282" s="127"/>
      <c r="L282" s="127"/>
      <c r="M282" s="127"/>
      <c r="N282" s="127"/>
      <c r="O282" s="127"/>
    </row>
    <row r="283" spans="1:15" s="128" customFormat="1" x14ac:dyDescent="0.25">
      <c r="A283" s="127"/>
      <c r="B283" s="127"/>
      <c r="C283" s="127"/>
      <c r="I283" s="127"/>
      <c r="J283" s="127"/>
      <c r="K283" s="127"/>
      <c r="L283" s="127"/>
      <c r="M283" s="127"/>
      <c r="N283" s="127"/>
      <c r="O283" s="127"/>
    </row>
    <row r="284" spans="1:15" s="128" customFormat="1" x14ac:dyDescent="0.25">
      <c r="A284" s="127"/>
      <c r="B284" s="127"/>
      <c r="C284" s="127"/>
      <c r="I284" s="127"/>
      <c r="J284" s="127"/>
      <c r="K284" s="127"/>
      <c r="L284" s="127"/>
      <c r="M284" s="127"/>
      <c r="N284" s="127"/>
      <c r="O284" s="127"/>
    </row>
    <row r="285" spans="1:15" s="128" customFormat="1" x14ac:dyDescent="0.25">
      <c r="A285" s="127"/>
      <c r="B285" s="127"/>
      <c r="C285" s="127"/>
      <c r="I285" s="127"/>
      <c r="J285" s="127"/>
      <c r="K285" s="127"/>
      <c r="L285" s="127"/>
      <c r="M285" s="127"/>
      <c r="N285" s="127"/>
      <c r="O285" s="127"/>
    </row>
    <row r="286" spans="1:15" s="128" customFormat="1" x14ac:dyDescent="0.25">
      <c r="A286" s="127"/>
      <c r="B286" s="127"/>
      <c r="C286" s="127"/>
      <c r="I286" s="127"/>
      <c r="J286" s="127"/>
      <c r="K286" s="127"/>
      <c r="L286" s="127"/>
      <c r="M286" s="127"/>
      <c r="N286" s="127"/>
      <c r="O286" s="127"/>
    </row>
    <row r="287" spans="1:15" s="128" customFormat="1" x14ac:dyDescent="0.25">
      <c r="A287" s="127"/>
      <c r="B287" s="127"/>
      <c r="C287" s="127"/>
      <c r="I287" s="127"/>
      <c r="J287" s="127"/>
      <c r="K287" s="127"/>
      <c r="L287" s="127"/>
      <c r="M287" s="127"/>
      <c r="N287" s="127"/>
      <c r="O287" s="127"/>
    </row>
    <row r="288" spans="1:15" s="128" customFormat="1" x14ac:dyDescent="0.25">
      <c r="A288" s="127"/>
      <c r="B288" s="127"/>
      <c r="C288" s="127"/>
      <c r="I288" s="127"/>
      <c r="J288" s="127"/>
      <c r="K288" s="127"/>
      <c r="L288" s="127"/>
      <c r="M288" s="127"/>
      <c r="N288" s="127"/>
      <c r="O288" s="127"/>
    </row>
    <row r="289" spans="1:15" s="128" customFormat="1" x14ac:dyDescent="0.25">
      <c r="A289" s="127"/>
      <c r="B289" s="127"/>
      <c r="C289" s="127"/>
      <c r="I289" s="127"/>
      <c r="J289" s="127"/>
      <c r="K289" s="127"/>
      <c r="L289" s="127"/>
      <c r="M289" s="127"/>
      <c r="N289" s="127"/>
      <c r="O289" s="127"/>
    </row>
    <row r="290" spans="1:15" s="128" customFormat="1" x14ac:dyDescent="0.25">
      <c r="A290" s="127"/>
      <c r="B290" s="127"/>
      <c r="C290" s="127"/>
      <c r="I290" s="127"/>
      <c r="J290" s="127"/>
      <c r="K290" s="127"/>
      <c r="L290" s="127"/>
      <c r="M290" s="127"/>
      <c r="N290" s="127"/>
      <c r="O290" s="127"/>
    </row>
    <row r="291" spans="1:15" s="128" customFormat="1" x14ac:dyDescent="0.25">
      <c r="A291" s="127"/>
      <c r="B291" s="127"/>
      <c r="C291" s="127"/>
      <c r="I291" s="127"/>
      <c r="J291" s="127"/>
      <c r="K291" s="127"/>
      <c r="L291" s="127"/>
      <c r="M291" s="127"/>
      <c r="N291" s="127"/>
      <c r="O291" s="127"/>
    </row>
    <row r="292" spans="1:15" s="128" customFormat="1" x14ac:dyDescent="0.25">
      <c r="A292" s="127"/>
      <c r="B292" s="127"/>
      <c r="C292" s="127"/>
      <c r="I292" s="127"/>
      <c r="J292" s="127"/>
      <c r="K292" s="127"/>
      <c r="L292" s="127"/>
      <c r="M292" s="127"/>
      <c r="N292" s="127"/>
      <c r="O292" s="127"/>
    </row>
    <row r="293" spans="1:15" s="128" customFormat="1" x14ac:dyDescent="0.25">
      <c r="A293" s="127"/>
      <c r="B293" s="127"/>
      <c r="C293" s="127"/>
      <c r="I293" s="127"/>
      <c r="J293" s="127"/>
      <c r="K293" s="127"/>
      <c r="L293" s="127"/>
      <c r="M293" s="127"/>
      <c r="N293" s="127"/>
      <c r="O293" s="127"/>
    </row>
    <row r="294" spans="1:15" s="128" customFormat="1" x14ac:dyDescent="0.25">
      <c r="A294" s="127"/>
      <c r="B294" s="127"/>
      <c r="C294" s="127"/>
      <c r="I294" s="127"/>
      <c r="J294" s="127"/>
      <c r="K294" s="127"/>
      <c r="L294" s="127"/>
      <c r="M294" s="127"/>
      <c r="N294" s="127"/>
      <c r="O294" s="127"/>
    </row>
    <row r="295" spans="1:15" s="128" customFormat="1" x14ac:dyDescent="0.25">
      <c r="A295" s="127"/>
      <c r="B295" s="127"/>
      <c r="C295" s="127"/>
      <c r="I295" s="127"/>
      <c r="J295" s="127"/>
      <c r="K295" s="127"/>
      <c r="L295" s="127"/>
      <c r="M295" s="127"/>
      <c r="N295" s="127"/>
      <c r="O295" s="127"/>
    </row>
    <row r="296" spans="1:15" s="128" customFormat="1" x14ac:dyDescent="0.25">
      <c r="A296" s="127"/>
      <c r="B296" s="127"/>
      <c r="C296" s="127"/>
      <c r="I296" s="127"/>
      <c r="J296" s="127"/>
      <c r="K296" s="127"/>
      <c r="L296" s="127"/>
      <c r="M296" s="127"/>
      <c r="N296" s="127"/>
      <c r="O296" s="127"/>
    </row>
    <row r="297" spans="1:15" s="128" customFormat="1" x14ac:dyDescent="0.25">
      <c r="A297" s="127"/>
      <c r="B297" s="127"/>
      <c r="C297" s="127"/>
      <c r="I297" s="127"/>
      <c r="J297" s="127"/>
      <c r="K297" s="127"/>
      <c r="L297" s="127"/>
      <c r="M297" s="127"/>
      <c r="N297" s="127"/>
      <c r="O297" s="127"/>
    </row>
    <row r="298" spans="1:15" s="128" customFormat="1" x14ac:dyDescent="0.25">
      <c r="A298" s="127"/>
      <c r="B298" s="127"/>
      <c r="C298" s="127"/>
      <c r="I298" s="127"/>
      <c r="J298" s="127"/>
      <c r="K298" s="127"/>
      <c r="L298" s="127"/>
      <c r="M298" s="127"/>
      <c r="N298" s="127"/>
      <c r="O298" s="127"/>
    </row>
    <row r="299" spans="1:15" s="128" customFormat="1" ht="13" thickBot="1" x14ac:dyDescent="0.3">
      <c r="A299" s="127"/>
      <c r="B299" s="127"/>
      <c r="C299" s="127"/>
      <c r="I299" s="127"/>
      <c r="J299" s="127"/>
      <c r="K299" s="127"/>
      <c r="L299" s="127"/>
      <c r="M299" s="127"/>
      <c r="N299" s="127"/>
      <c r="O299" s="127"/>
    </row>
    <row r="300" spans="1:15" s="128" customFormat="1" x14ac:dyDescent="0.25">
      <c r="A300" s="127"/>
      <c r="B300" s="550" t="s">
        <v>248</v>
      </c>
      <c r="C300" s="551"/>
      <c r="D300" s="552"/>
      <c r="E300" s="131">
        <v>17256</v>
      </c>
      <c r="F300" s="132" t="s">
        <v>247</v>
      </c>
      <c r="G300" s="131" t="s">
        <v>246</v>
      </c>
      <c r="H300" s="543">
        <v>4600</v>
      </c>
      <c r="I300" s="127"/>
      <c r="J300" s="127"/>
      <c r="K300" s="127"/>
      <c r="L300" s="127"/>
      <c r="M300" s="127"/>
      <c r="N300" s="127"/>
      <c r="O300" s="127"/>
    </row>
    <row r="301" spans="1:15" s="128" customFormat="1" ht="13" thickBot="1" x14ac:dyDescent="0.3">
      <c r="A301" s="127"/>
      <c r="B301" s="556" t="s">
        <v>245</v>
      </c>
      <c r="C301" s="546"/>
      <c r="D301" s="547"/>
      <c r="E301" s="129">
        <v>32150</v>
      </c>
      <c r="F301" s="130" t="s">
        <v>244</v>
      </c>
      <c r="G301" s="129" t="s">
        <v>243</v>
      </c>
      <c r="H301" s="544"/>
      <c r="I301" s="127"/>
      <c r="J301" s="127"/>
      <c r="K301" s="127"/>
      <c r="L301" s="127"/>
      <c r="M301" s="127"/>
      <c r="N301" s="127"/>
      <c r="O301" s="127"/>
    </row>
    <row r="302" spans="1:15" s="128" customFormat="1" x14ac:dyDescent="0.25">
      <c r="A302" s="127"/>
      <c r="B302" s="127"/>
      <c r="C302" s="127"/>
      <c r="I302" s="127"/>
      <c r="J302" s="127"/>
      <c r="K302" s="127"/>
      <c r="L302" s="127"/>
      <c r="M302" s="127"/>
      <c r="N302" s="127"/>
      <c r="O302" s="127"/>
    </row>
    <row r="303" spans="1:15" s="128" customFormat="1" x14ac:dyDescent="0.25">
      <c r="A303" s="127"/>
      <c r="B303" s="127"/>
      <c r="C303" s="127"/>
      <c r="I303" s="127"/>
      <c r="J303" s="127"/>
      <c r="K303" s="127"/>
      <c r="L303" s="127"/>
      <c r="M303" s="127"/>
      <c r="N303" s="127"/>
      <c r="O303" s="127"/>
    </row>
    <row r="315" spans="2:8" ht="13" thickBot="1" x14ac:dyDescent="0.3"/>
    <row r="316" spans="2:8" x14ac:dyDescent="0.25">
      <c r="B316" s="550" t="s">
        <v>248</v>
      </c>
      <c r="C316" s="551"/>
      <c r="D316" s="552"/>
      <c r="E316" s="131">
        <v>17256</v>
      </c>
      <c r="F316" s="132" t="s">
        <v>247</v>
      </c>
      <c r="G316" s="131" t="s">
        <v>246</v>
      </c>
      <c r="H316" s="543">
        <v>4600</v>
      </c>
    </row>
    <row r="317" spans="2:8" ht="13" thickBot="1" x14ac:dyDescent="0.3">
      <c r="B317" s="545" t="s">
        <v>245</v>
      </c>
      <c r="C317" s="546"/>
      <c r="D317" s="547"/>
      <c r="E317" s="129">
        <v>32150</v>
      </c>
      <c r="F317" s="130" t="s">
        <v>244</v>
      </c>
      <c r="G317" s="129" t="s">
        <v>243</v>
      </c>
      <c r="H317" s="544"/>
    </row>
  </sheetData>
  <sheetProtection selectLockedCells="1"/>
  <mergeCells count="186">
    <mergeCell ref="A15:A16"/>
    <mergeCell ref="A17:A18"/>
    <mergeCell ref="A35:A36"/>
    <mergeCell ref="B35:D35"/>
    <mergeCell ref="H35:H36"/>
    <mergeCell ref="B36:D36"/>
    <mergeCell ref="A45:A46"/>
    <mergeCell ref="B45:D45"/>
    <mergeCell ref="H45:H46"/>
    <mergeCell ref="B46:D46"/>
    <mergeCell ref="A43:A44"/>
    <mergeCell ref="B43:D43"/>
    <mergeCell ref="A39:A40"/>
    <mergeCell ref="B39:D39"/>
    <mergeCell ref="H39:H40"/>
    <mergeCell ref="B40:D40"/>
    <mergeCell ref="A37:A38"/>
    <mergeCell ref="A19:A20"/>
    <mergeCell ref="H37:H38"/>
    <mergeCell ref="H27:H28"/>
    <mergeCell ref="H29:H30"/>
    <mergeCell ref="B17:D17"/>
    <mergeCell ref="H17:H18"/>
    <mergeCell ref="B18:D18"/>
    <mergeCell ref="A29:A30"/>
    <mergeCell ref="A23:A24"/>
    <mergeCell ref="A25:A26"/>
    <mergeCell ref="A51:A52"/>
    <mergeCell ref="A61:A62"/>
    <mergeCell ref="B61:D61"/>
    <mergeCell ref="B62:D62"/>
    <mergeCell ref="A59:A60"/>
    <mergeCell ref="B59:D59"/>
    <mergeCell ref="B55:D55"/>
    <mergeCell ref="B56:D56"/>
    <mergeCell ref="A53:A54"/>
    <mergeCell ref="B53:D53"/>
    <mergeCell ref="B54:D54"/>
    <mergeCell ref="B26:D26"/>
    <mergeCell ref="B37:D37"/>
    <mergeCell ref="B38:D38"/>
    <mergeCell ref="B27:D27"/>
    <mergeCell ref="B28:D28"/>
    <mergeCell ref="B29:D29"/>
    <mergeCell ref="B30:D30"/>
    <mergeCell ref="E9:E10"/>
    <mergeCell ref="A67:A68"/>
    <mergeCell ref="B67:D67"/>
    <mergeCell ref="B68:D68"/>
    <mergeCell ref="A65:A66"/>
    <mergeCell ref="B65:D65"/>
    <mergeCell ref="A47:A48"/>
    <mergeCell ref="B47:D47"/>
    <mergeCell ref="H47:H48"/>
    <mergeCell ref="B48:D48"/>
    <mergeCell ref="H43:H44"/>
    <mergeCell ref="B44:D44"/>
    <mergeCell ref="A41:A42"/>
    <mergeCell ref="B41:D41"/>
    <mergeCell ref="H41:H42"/>
    <mergeCell ref="B42:D42"/>
    <mergeCell ref="H59:H60"/>
    <mergeCell ref="B60:D60"/>
    <mergeCell ref="A57:A58"/>
    <mergeCell ref="B57:D57"/>
    <mergeCell ref="H57:H58"/>
    <mergeCell ref="B51:D51"/>
    <mergeCell ref="A21:A22"/>
    <mergeCell ref="A27:A28"/>
    <mergeCell ref="E95:F95"/>
    <mergeCell ref="A75:A76"/>
    <mergeCell ref="B75:D75"/>
    <mergeCell ref="H75:H76"/>
    <mergeCell ref="B76:D76"/>
    <mergeCell ref="A77:A78"/>
    <mergeCell ref="B77:D77"/>
    <mergeCell ref="H77:H78"/>
    <mergeCell ref="E93:F94"/>
    <mergeCell ref="G93:H94"/>
    <mergeCell ref="H87:H88"/>
    <mergeCell ref="B88:D88"/>
    <mergeCell ref="A89:A90"/>
    <mergeCell ref="B89:D89"/>
    <mergeCell ref="H89:H90"/>
    <mergeCell ref="B90:D90"/>
    <mergeCell ref="A83:A84"/>
    <mergeCell ref="B83:D83"/>
    <mergeCell ref="H83:H84"/>
    <mergeCell ref="B84:D84"/>
    <mergeCell ref="A85:A86"/>
    <mergeCell ref="B85:D85"/>
    <mergeCell ref="G95:H95"/>
    <mergeCell ref="A98:H98"/>
    <mergeCell ref="A71:A72"/>
    <mergeCell ref="B71:D71"/>
    <mergeCell ref="H71:H72"/>
    <mergeCell ref="B72:D72"/>
    <mergeCell ref="A73:A74"/>
    <mergeCell ref="B73:D73"/>
    <mergeCell ref="H73:H74"/>
    <mergeCell ref="B74:D74"/>
    <mergeCell ref="A97:H97"/>
    <mergeCell ref="E92:H92"/>
    <mergeCell ref="B78:D78"/>
    <mergeCell ref="A79:A80"/>
    <mergeCell ref="B79:D79"/>
    <mergeCell ref="H79:H80"/>
    <mergeCell ref="B80:D80"/>
    <mergeCell ref="A81:A82"/>
    <mergeCell ref="B81:D81"/>
    <mergeCell ref="H81:H82"/>
    <mergeCell ref="B82:D82"/>
    <mergeCell ref="H85:H86"/>
    <mergeCell ref="B86:D86"/>
    <mergeCell ref="A87:A88"/>
    <mergeCell ref="B87:D87"/>
    <mergeCell ref="A69:A70"/>
    <mergeCell ref="B69:D69"/>
    <mergeCell ref="H69:H70"/>
    <mergeCell ref="B70:D70"/>
    <mergeCell ref="H51:H52"/>
    <mergeCell ref="B52:D52"/>
    <mergeCell ref="A49:A50"/>
    <mergeCell ref="B49:D49"/>
    <mergeCell ref="H49:H50"/>
    <mergeCell ref="B50:D50"/>
    <mergeCell ref="A63:A64"/>
    <mergeCell ref="B63:D63"/>
    <mergeCell ref="H63:H64"/>
    <mergeCell ref="B64:D64"/>
    <mergeCell ref="H67:H68"/>
    <mergeCell ref="B58:D58"/>
    <mergeCell ref="A55:A56"/>
    <mergeCell ref="H61:H62"/>
    <mergeCell ref="H65:H66"/>
    <mergeCell ref="B66:D66"/>
    <mergeCell ref="H55:H56"/>
    <mergeCell ref="H53:H54"/>
    <mergeCell ref="B9:D10"/>
    <mergeCell ref="F9:F10"/>
    <mergeCell ref="A33:A34"/>
    <mergeCell ref="B33:D33"/>
    <mergeCell ref="H33:H34"/>
    <mergeCell ref="B34:D34"/>
    <mergeCell ref="A31:A32"/>
    <mergeCell ref="B31:D31"/>
    <mergeCell ref="H31:H32"/>
    <mergeCell ref="B32:D32"/>
    <mergeCell ref="B19:D19"/>
    <mergeCell ref="H19:H20"/>
    <mergeCell ref="B20:D20"/>
    <mergeCell ref="B21:D21"/>
    <mergeCell ref="H21:H22"/>
    <mergeCell ref="B22:D22"/>
    <mergeCell ref="B23:D23"/>
    <mergeCell ref="H23:H24"/>
    <mergeCell ref="B24:D24"/>
    <mergeCell ref="B25:D25"/>
    <mergeCell ref="H25:H26"/>
    <mergeCell ref="H13:H14"/>
    <mergeCell ref="H11:H12"/>
    <mergeCell ref="G9:G10"/>
    <mergeCell ref="B300:D300"/>
    <mergeCell ref="H300:H301"/>
    <mergeCell ref="B301:D301"/>
    <mergeCell ref="B316:D316"/>
    <mergeCell ref="H316:H317"/>
    <mergeCell ref="B317:D317"/>
    <mergeCell ref="A2:H2"/>
    <mergeCell ref="C5:G5"/>
    <mergeCell ref="A6:B6"/>
    <mergeCell ref="A3:H3"/>
    <mergeCell ref="A4:H4"/>
    <mergeCell ref="E6:F6"/>
    <mergeCell ref="A7:B7"/>
    <mergeCell ref="A13:A14"/>
    <mergeCell ref="B13:D13"/>
    <mergeCell ref="B14:D14"/>
    <mergeCell ref="A11:A12"/>
    <mergeCell ref="B11:D11"/>
    <mergeCell ref="B12:D12"/>
    <mergeCell ref="A9:A10"/>
    <mergeCell ref="E7:F7"/>
    <mergeCell ref="B15:D15"/>
    <mergeCell ref="H15:H16"/>
    <mergeCell ref="B16:D16"/>
  </mergeCells>
  <printOptions horizontalCentered="1"/>
  <pageMargins left="0.19685039370078741" right="0.19685039370078741" top="0.39370078740157483" bottom="0.19685039370078741" header="0" footer="0"/>
  <pageSetup paperSize="9" scale="85" fitToHeight="2" orientation="portrait" r:id="rId1"/>
  <headerFooter>
    <oddHeader>&amp;L&amp;G&amp;C&amp;"Arial Cyr,полужирный"ТУРНИР ПО ВИДУ СПОРТА
"ТЕННИС" (0130002611Я)</oddHeader>
  </headerFooter>
  <rowBreaks count="1" manualBreakCount="1">
    <brk id="64" max="16383" man="1"/>
  </rowBreaks>
  <drawing r:id="rId2"/>
  <legacyDrawingHF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CCFFFF"/>
    <pageSetUpPr fitToPage="1"/>
  </sheetPr>
  <dimension ref="A1:AF206"/>
  <sheetViews>
    <sheetView showGridLines="0" zoomScale="85" zoomScaleNormal="85" workbookViewId="0">
      <pane ySplit="8" topLeftCell="A9" activePane="bottomLeft" state="frozen"/>
      <selection activeCell="N32" sqref="N32"/>
      <selection pane="bottomLeft" activeCell="N32" sqref="N32"/>
    </sheetView>
  </sheetViews>
  <sheetFormatPr defaultRowHeight="12" customHeight="1" x14ac:dyDescent="0.25"/>
  <cols>
    <col min="1" max="1" width="4" style="14" customWidth="1"/>
    <col min="2" max="2" width="6.26953125" style="14" customWidth="1"/>
    <col min="3" max="3" width="7.81640625" style="14" customWidth="1"/>
    <col min="4" max="4" width="18" style="14" customWidth="1"/>
    <col min="5" max="5" width="8" style="14" customWidth="1"/>
    <col min="6" max="6" width="15.26953125" style="104" customWidth="1"/>
    <col min="7" max="7" width="11.7265625" style="57" customWidth="1"/>
    <col min="8" max="11" width="11.7265625" style="14" customWidth="1"/>
    <col min="12" max="12" width="10" style="14" customWidth="1"/>
    <col min="13" max="14" width="11.7265625" style="14" customWidth="1"/>
    <col min="15" max="15" width="10" style="14" customWidth="1"/>
    <col min="16" max="16" width="9.1796875" style="14"/>
    <col min="17" max="20" width="9.1796875" style="14" hidden="1" customWidth="1"/>
    <col min="21" max="21" width="0" style="14" hidden="1" customWidth="1"/>
    <col min="22" max="22" width="37" style="14" hidden="1" customWidth="1"/>
    <col min="23" max="23" width="45.453125" style="14" hidden="1" customWidth="1"/>
    <col min="24" max="24" width="9.1796875" style="14" hidden="1" customWidth="1"/>
    <col min="25" max="25" width="0" style="14" hidden="1" customWidth="1"/>
    <col min="26" max="257" width="9.1796875" style="14"/>
    <col min="258" max="258" width="4" style="14" customWidth="1"/>
    <col min="259" max="259" width="6.26953125" style="14" customWidth="1"/>
    <col min="260" max="260" width="7.81640625" style="14" customWidth="1"/>
    <col min="261" max="261" width="18" style="14" customWidth="1"/>
    <col min="262" max="262" width="8" style="14" customWidth="1"/>
    <col min="263" max="263" width="15.26953125" style="14" customWidth="1"/>
    <col min="264" max="267" width="11.7265625" style="14" customWidth="1"/>
    <col min="268" max="268" width="10" style="14" customWidth="1"/>
    <col min="269" max="270" width="11.7265625" style="14" customWidth="1"/>
    <col min="271" max="271" width="10" style="14" customWidth="1"/>
    <col min="272" max="513" width="9.1796875" style="14"/>
    <col min="514" max="514" width="4" style="14" customWidth="1"/>
    <col min="515" max="515" width="6.26953125" style="14" customWidth="1"/>
    <col min="516" max="516" width="7.81640625" style="14" customWidth="1"/>
    <col min="517" max="517" width="18" style="14" customWidth="1"/>
    <col min="518" max="518" width="8" style="14" customWidth="1"/>
    <col min="519" max="519" width="15.26953125" style="14" customWidth="1"/>
    <col min="520" max="523" width="11.7265625" style="14" customWidth="1"/>
    <col min="524" max="524" width="10" style="14" customWidth="1"/>
    <col min="525" max="526" width="11.7265625" style="14" customWidth="1"/>
    <col min="527" max="527" width="10" style="14" customWidth="1"/>
    <col min="528" max="769" width="9.1796875" style="14"/>
    <col min="770" max="770" width="4" style="14" customWidth="1"/>
    <col min="771" max="771" width="6.26953125" style="14" customWidth="1"/>
    <col min="772" max="772" width="7.81640625" style="14" customWidth="1"/>
    <col min="773" max="773" width="18" style="14" customWidth="1"/>
    <col min="774" max="774" width="8" style="14" customWidth="1"/>
    <col min="775" max="775" width="15.26953125" style="14" customWidth="1"/>
    <col min="776" max="779" width="11.7265625" style="14" customWidth="1"/>
    <col min="780" max="780" width="10" style="14" customWidth="1"/>
    <col min="781" max="782" width="11.7265625" style="14" customWidth="1"/>
    <col min="783" max="783" width="10" style="14" customWidth="1"/>
    <col min="784" max="1025" width="9.1796875" style="14"/>
    <col min="1026" max="1026" width="4" style="14" customWidth="1"/>
    <col min="1027" max="1027" width="6.26953125" style="14" customWidth="1"/>
    <col min="1028" max="1028" width="7.81640625" style="14" customWidth="1"/>
    <col min="1029" max="1029" width="18" style="14" customWidth="1"/>
    <col min="1030" max="1030" width="8" style="14" customWidth="1"/>
    <col min="1031" max="1031" width="15.26953125" style="14" customWidth="1"/>
    <col min="1032" max="1035" width="11.7265625" style="14" customWidth="1"/>
    <col min="1036" max="1036" width="10" style="14" customWidth="1"/>
    <col min="1037" max="1038" width="11.7265625" style="14" customWidth="1"/>
    <col min="1039" max="1039" width="10" style="14" customWidth="1"/>
    <col min="1040" max="1281" width="9.1796875" style="14"/>
    <col min="1282" max="1282" width="4" style="14" customWidth="1"/>
    <col min="1283" max="1283" width="6.26953125" style="14" customWidth="1"/>
    <col min="1284" max="1284" width="7.81640625" style="14" customWidth="1"/>
    <col min="1285" max="1285" width="18" style="14" customWidth="1"/>
    <col min="1286" max="1286" width="8" style="14" customWidth="1"/>
    <col min="1287" max="1287" width="15.26953125" style="14" customWidth="1"/>
    <col min="1288" max="1291" width="11.7265625" style="14" customWidth="1"/>
    <col min="1292" max="1292" width="10" style="14" customWidth="1"/>
    <col min="1293" max="1294" width="11.7265625" style="14" customWidth="1"/>
    <col min="1295" max="1295" width="10" style="14" customWidth="1"/>
    <col min="1296" max="1537" width="9.1796875" style="14"/>
    <col min="1538" max="1538" width="4" style="14" customWidth="1"/>
    <col min="1539" max="1539" width="6.26953125" style="14" customWidth="1"/>
    <col min="1540" max="1540" width="7.81640625" style="14" customWidth="1"/>
    <col min="1541" max="1541" width="18" style="14" customWidth="1"/>
    <col min="1542" max="1542" width="8" style="14" customWidth="1"/>
    <col min="1543" max="1543" width="15.26953125" style="14" customWidth="1"/>
    <col min="1544" max="1547" width="11.7265625" style="14" customWidth="1"/>
    <col min="1548" max="1548" width="10" style="14" customWidth="1"/>
    <col min="1549" max="1550" width="11.7265625" style="14" customWidth="1"/>
    <col min="1551" max="1551" width="10" style="14" customWidth="1"/>
    <col min="1552" max="1793" width="9.1796875" style="14"/>
    <col min="1794" max="1794" width="4" style="14" customWidth="1"/>
    <col min="1795" max="1795" width="6.26953125" style="14" customWidth="1"/>
    <col min="1796" max="1796" width="7.81640625" style="14" customWidth="1"/>
    <col min="1797" max="1797" width="18" style="14" customWidth="1"/>
    <col min="1798" max="1798" width="8" style="14" customWidth="1"/>
    <col min="1799" max="1799" width="15.26953125" style="14" customWidth="1"/>
    <col min="1800" max="1803" width="11.7265625" style="14" customWidth="1"/>
    <col min="1804" max="1804" width="10" style="14" customWidth="1"/>
    <col min="1805" max="1806" width="11.7265625" style="14" customWidth="1"/>
    <col min="1807" max="1807" width="10" style="14" customWidth="1"/>
    <col min="1808" max="2049" width="9.1796875" style="14"/>
    <col min="2050" max="2050" width="4" style="14" customWidth="1"/>
    <col min="2051" max="2051" width="6.26953125" style="14" customWidth="1"/>
    <col min="2052" max="2052" width="7.81640625" style="14" customWidth="1"/>
    <col min="2053" max="2053" width="18" style="14" customWidth="1"/>
    <col min="2054" max="2054" width="8" style="14" customWidth="1"/>
    <col min="2055" max="2055" width="15.26953125" style="14" customWidth="1"/>
    <col min="2056" max="2059" width="11.7265625" style="14" customWidth="1"/>
    <col min="2060" max="2060" width="10" style="14" customWidth="1"/>
    <col min="2061" max="2062" width="11.7265625" style="14" customWidth="1"/>
    <col min="2063" max="2063" width="10" style="14" customWidth="1"/>
    <col min="2064" max="2305" width="9.1796875" style="14"/>
    <col min="2306" max="2306" width="4" style="14" customWidth="1"/>
    <col min="2307" max="2307" width="6.26953125" style="14" customWidth="1"/>
    <col min="2308" max="2308" width="7.81640625" style="14" customWidth="1"/>
    <col min="2309" max="2309" width="18" style="14" customWidth="1"/>
    <col min="2310" max="2310" width="8" style="14" customWidth="1"/>
    <col min="2311" max="2311" width="15.26953125" style="14" customWidth="1"/>
    <col min="2312" max="2315" width="11.7265625" style="14" customWidth="1"/>
    <col min="2316" max="2316" width="10" style="14" customWidth="1"/>
    <col min="2317" max="2318" width="11.7265625" style="14" customWidth="1"/>
    <col min="2319" max="2319" width="10" style="14" customWidth="1"/>
    <col min="2320" max="2561" width="9.1796875" style="14"/>
    <col min="2562" max="2562" width="4" style="14" customWidth="1"/>
    <col min="2563" max="2563" width="6.26953125" style="14" customWidth="1"/>
    <col min="2564" max="2564" width="7.81640625" style="14" customWidth="1"/>
    <col min="2565" max="2565" width="18" style="14" customWidth="1"/>
    <col min="2566" max="2566" width="8" style="14" customWidth="1"/>
    <col min="2567" max="2567" width="15.26953125" style="14" customWidth="1"/>
    <col min="2568" max="2571" width="11.7265625" style="14" customWidth="1"/>
    <col min="2572" max="2572" width="10" style="14" customWidth="1"/>
    <col min="2573" max="2574" width="11.7265625" style="14" customWidth="1"/>
    <col min="2575" max="2575" width="10" style="14" customWidth="1"/>
    <col min="2576" max="2817" width="9.1796875" style="14"/>
    <col min="2818" max="2818" width="4" style="14" customWidth="1"/>
    <col min="2819" max="2819" width="6.26953125" style="14" customWidth="1"/>
    <col min="2820" max="2820" width="7.81640625" style="14" customWidth="1"/>
    <col min="2821" max="2821" width="18" style="14" customWidth="1"/>
    <col min="2822" max="2822" width="8" style="14" customWidth="1"/>
    <col min="2823" max="2823" width="15.26953125" style="14" customWidth="1"/>
    <col min="2824" max="2827" width="11.7265625" style="14" customWidth="1"/>
    <col min="2828" max="2828" width="10" style="14" customWidth="1"/>
    <col min="2829" max="2830" width="11.7265625" style="14" customWidth="1"/>
    <col min="2831" max="2831" width="10" style="14" customWidth="1"/>
    <col min="2832" max="3073" width="9.1796875" style="14"/>
    <col min="3074" max="3074" width="4" style="14" customWidth="1"/>
    <col min="3075" max="3075" width="6.26953125" style="14" customWidth="1"/>
    <col min="3076" max="3076" width="7.81640625" style="14" customWidth="1"/>
    <col min="3077" max="3077" width="18" style="14" customWidth="1"/>
    <col min="3078" max="3078" width="8" style="14" customWidth="1"/>
    <col min="3079" max="3079" width="15.26953125" style="14" customWidth="1"/>
    <col min="3080" max="3083" width="11.7265625" style="14" customWidth="1"/>
    <col min="3084" max="3084" width="10" style="14" customWidth="1"/>
    <col min="3085" max="3086" width="11.7265625" style="14" customWidth="1"/>
    <col min="3087" max="3087" width="10" style="14" customWidth="1"/>
    <col min="3088" max="3329" width="9.1796875" style="14"/>
    <col min="3330" max="3330" width="4" style="14" customWidth="1"/>
    <col min="3331" max="3331" width="6.26953125" style="14" customWidth="1"/>
    <col min="3332" max="3332" width="7.81640625" style="14" customWidth="1"/>
    <col min="3333" max="3333" width="18" style="14" customWidth="1"/>
    <col min="3334" max="3334" width="8" style="14" customWidth="1"/>
    <col min="3335" max="3335" width="15.26953125" style="14" customWidth="1"/>
    <col min="3336" max="3339" width="11.7265625" style="14" customWidth="1"/>
    <col min="3340" max="3340" width="10" style="14" customWidth="1"/>
    <col min="3341" max="3342" width="11.7265625" style="14" customWidth="1"/>
    <col min="3343" max="3343" width="10" style="14" customWidth="1"/>
    <col min="3344" max="3585" width="9.1796875" style="14"/>
    <col min="3586" max="3586" width="4" style="14" customWidth="1"/>
    <col min="3587" max="3587" width="6.26953125" style="14" customWidth="1"/>
    <col min="3588" max="3588" width="7.81640625" style="14" customWidth="1"/>
    <col min="3589" max="3589" width="18" style="14" customWidth="1"/>
    <col min="3590" max="3590" width="8" style="14" customWidth="1"/>
    <col min="3591" max="3591" width="15.26953125" style="14" customWidth="1"/>
    <col min="3592" max="3595" width="11.7265625" style="14" customWidth="1"/>
    <col min="3596" max="3596" width="10" style="14" customWidth="1"/>
    <col min="3597" max="3598" width="11.7265625" style="14" customWidth="1"/>
    <col min="3599" max="3599" width="10" style="14" customWidth="1"/>
    <col min="3600" max="3841" width="9.1796875" style="14"/>
    <col min="3842" max="3842" width="4" style="14" customWidth="1"/>
    <col min="3843" max="3843" width="6.26953125" style="14" customWidth="1"/>
    <col min="3844" max="3844" width="7.81640625" style="14" customWidth="1"/>
    <col min="3845" max="3845" width="18" style="14" customWidth="1"/>
    <col min="3846" max="3846" width="8" style="14" customWidth="1"/>
    <col min="3847" max="3847" width="15.26953125" style="14" customWidth="1"/>
    <col min="3848" max="3851" width="11.7265625" style="14" customWidth="1"/>
    <col min="3852" max="3852" width="10" style="14" customWidth="1"/>
    <col min="3853" max="3854" width="11.7265625" style="14" customWidth="1"/>
    <col min="3855" max="3855" width="10" style="14" customWidth="1"/>
    <col min="3856" max="4097" width="9.1796875" style="14"/>
    <col min="4098" max="4098" width="4" style="14" customWidth="1"/>
    <col min="4099" max="4099" width="6.26953125" style="14" customWidth="1"/>
    <col min="4100" max="4100" width="7.81640625" style="14" customWidth="1"/>
    <col min="4101" max="4101" width="18" style="14" customWidth="1"/>
    <col min="4102" max="4102" width="8" style="14" customWidth="1"/>
    <col min="4103" max="4103" width="15.26953125" style="14" customWidth="1"/>
    <col min="4104" max="4107" width="11.7265625" style="14" customWidth="1"/>
    <col min="4108" max="4108" width="10" style="14" customWidth="1"/>
    <col min="4109" max="4110" width="11.7265625" style="14" customWidth="1"/>
    <col min="4111" max="4111" width="10" style="14" customWidth="1"/>
    <col min="4112" max="4353" width="9.1796875" style="14"/>
    <col min="4354" max="4354" width="4" style="14" customWidth="1"/>
    <col min="4355" max="4355" width="6.26953125" style="14" customWidth="1"/>
    <col min="4356" max="4356" width="7.81640625" style="14" customWidth="1"/>
    <col min="4357" max="4357" width="18" style="14" customWidth="1"/>
    <col min="4358" max="4358" width="8" style="14" customWidth="1"/>
    <col min="4359" max="4359" width="15.26953125" style="14" customWidth="1"/>
    <col min="4360" max="4363" width="11.7265625" style="14" customWidth="1"/>
    <col min="4364" max="4364" width="10" style="14" customWidth="1"/>
    <col min="4365" max="4366" width="11.7265625" style="14" customWidth="1"/>
    <col min="4367" max="4367" width="10" style="14" customWidth="1"/>
    <col min="4368" max="4609" width="9.1796875" style="14"/>
    <col min="4610" max="4610" width="4" style="14" customWidth="1"/>
    <col min="4611" max="4611" width="6.26953125" style="14" customWidth="1"/>
    <col min="4612" max="4612" width="7.81640625" style="14" customWidth="1"/>
    <col min="4613" max="4613" width="18" style="14" customWidth="1"/>
    <col min="4614" max="4614" width="8" style="14" customWidth="1"/>
    <col min="4615" max="4615" width="15.26953125" style="14" customWidth="1"/>
    <col min="4616" max="4619" width="11.7265625" style="14" customWidth="1"/>
    <col min="4620" max="4620" width="10" style="14" customWidth="1"/>
    <col min="4621" max="4622" width="11.7265625" style="14" customWidth="1"/>
    <col min="4623" max="4623" width="10" style="14" customWidth="1"/>
    <col min="4624" max="4865" width="9.1796875" style="14"/>
    <col min="4866" max="4866" width="4" style="14" customWidth="1"/>
    <col min="4867" max="4867" width="6.26953125" style="14" customWidth="1"/>
    <col min="4868" max="4868" width="7.81640625" style="14" customWidth="1"/>
    <col min="4869" max="4869" width="18" style="14" customWidth="1"/>
    <col min="4870" max="4870" width="8" style="14" customWidth="1"/>
    <col min="4871" max="4871" width="15.26953125" style="14" customWidth="1"/>
    <col min="4872" max="4875" width="11.7265625" style="14" customWidth="1"/>
    <col min="4876" max="4876" width="10" style="14" customWidth="1"/>
    <col min="4877" max="4878" width="11.7265625" style="14" customWidth="1"/>
    <col min="4879" max="4879" width="10" style="14" customWidth="1"/>
    <col min="4880" max="5121" width="9.1796875" style="14"/>
    <col min="5122" max="5122" width="4" style="14" customWidth="1"/>
    <col min="5123" max="5123" width="6.26953125" style="14" customWidth="1"/>
    <col min="5124" max="5124" width="7.81640625" style="14" customWidth="1"/>
    <col min="5125" max="5125" width="18" style="14" customWidth="1"/>
    <col min="5126" max="5126" width="8" style="14" customWidth="1"/>
    <col min="5127" max="5127" width="15.26953125" style="14" customWidth="1"/>
    <col min="5128" max="5131" width="11.7265625" style="14" customWidth="1"/>
    <col min="5132" max="5132" width="10" style="14" customWidth="1"/>
    <col min="5133" max="5134" width="11.7265625" style="14" customWidth="1"/>
    <col min="5135" max="5135" width="10" style="14" customWidth="1"/>
    <col min="5136" max="5377" width="9.1796875" style="14"/>
    <col min="5378" max="5378" width="4" style="14" customWidth="1"/>
    <col min="5379" max="5379" width="6.26953125" style="14" customWidth="1"/>
    <col min="5380" max="5380" width="7.81640625" style="14" customWidth="1"/>
    <col min="5381" max="5381" width="18" style="14" customWidth="1"/>
    <col min="5382" max="5382" width="8" style="14" customWidth="1"/>
    <col min="5383" max="5383" width="15.26953125" style="14" customWidth="1"/>
    <col min="5384" max="5387" width="11.7265625" style="14" customWidth="1"/>
    <col min="5388" max="5388" width="10" style="14" customWidth="1"/>
    <col min="5389" max="5390" width="11.7265625" style="14" customWidth="1"/>
    <col min="5391" max="5391" width="10" style="14" customWidth="1"/>
    <col min="5392" max="5633" width="9.1796875" style="14"/>
    <col min="5634" max="5634" width="4" style="14" customWidth="1"/>
    <col min="5635" max="5635" width="6.26953125" style="14" customWidth="1"/>
    <col min="5636" max="5636" width="7.81640625" style="14" customWidth="1"/>
    <col min="5637" max="5637" width="18" style="14" customWidth="1"/>
    <col min="5638" max="5638" width="8" style="14" customWidth="1"/>
    <col min="5639" max="5639" width="15.26953125" style="14" customWidth="1"/>
    <col min="5640" max="5643" width="11.7265625" style="14" customWidth="1"/>
    <col min="5644" max="5644" width="10" style="14" customWidth="1"/>
    <col min="5645" max="5646" width="11.7265625" style="14" customWidth="1"/>
    <col min="5647" max="5647" width="10" style="14" customWidth="1"/>
    <col min="5648" max="5889" width="9.1796875" style="14"/>
    <col min="5890" max="5890" width="4" style="14" customWidth="1"/>
    <col min="5891" max="5891" width="6.26953125" style="14" customWidth="1"/>
    <col min="5892" max="5892" width="7.81640625" style="14" customWidth="1"/>
    <col min="5893" max="5893" width="18" style="14" customWidth="1"/>
    <col min="5894" max="5894" width="8" style="14" customWidth="1"/>
    <col min="5895" max="5895" width="15.26953125" style="14" customWidth="1"/>
    <col min="5896" max="5899" width="11.7265625" style="14" customWidth="1"/>
    <col min="5900" max="5900" width="10" style="14" customWidth="1"/>
    <col min="5901" max="5902" width="11.7265625" style="14" customWidth="1"/>
    <col min="5903" max="5903" width="10" style="14" customWidth="1"/>
    <col min="5904" max="6145" width="9.1796875" style="14"/>
    <col min="6146" max="6146" width="4" style="14" customWidth="1"/>
    <col min="6147" max="6147" width="6.26953125" style="14" customWidth="1"/>
    <col min="6148" max="6148" width="7.81640625" style="14" customWidth="1"/>
    <col min="6149" max="6149" width="18" style="14" customWidth="1"/>
    <col min="6150" max="6150" width="8" style="14" customWidth="1"/>
    <col min="6151" max="6151" width="15.26953125" style="14" customWidth="1"/>
    <col min="6152" max="6155" width="11.7265625" style="14" customWidth="1"/>
    <col min="6156" max="6156" width="10" style="14" customWidth="1"/>
    <col min="6157" max="6158" width="11.7265625" style="14" customWidth="1"/>
    <col min="6159" max="6159" width="10" style="14" customWidth="1"/>
    <col min="6160" max="6401" width="9.1796875" style="14"/>
    <col min="6402" max="6402" width="4" style="14" customWidth="1"/>
    <col min="6403" max="6403" width="6.26953125" style="14" customWidth="1"/>
    <col min="6404" max="6404" width="7.81640625" style="14" customWidth="1"/>
    <col min="6405" max="6405" width="18" style="14" customWidth="1"/>
    <col min="6406" max="6406" width="8" style="14" customWidth="1"/>
    <col min="6407" max="6407" width="15.26953125" style="14" customWidth="1"/>
    <col min="6408" max="6411" width="11.7265625" style="14" customWidth="1"/>
    <col min="6412" max="6412" width="10" style="14" customWidth="1"/>
    <col min="6413" max="6414" width="11.7265625" style="14" customWidth="1"/>
    <col min="6415" max="6415" width="10" style="14" customWidth="1"/>
    <col min="6416" max="6657" width="9.1796875" style="14"/>
    <col min="6658" max="6658" width="4" style="14" customWidth="1"/>
    <col min="6659" max="6659" width="6.26953125" style="14" customWidth="1"/>
    <col min="6660" max="6660" width="7.81640625" style="14" customWidth="1"/>
    <col min="6661" max="6661" width="18" style="14" customWidth="1"/>
    <col min="6662" max="6662" width="8" style="14" customWidth="1"/>
    <col min="6663" max="6663" width="15.26953125" style="14" customWidth="1"/>
    <col min="6664" max="6667" width="11.7265625" style="14" customWidth="1"/>
    <col min="6668" max="6668" width="10" style="14" customWidth="1"/>
    <col min="6669" max="6670" width="11.7265625" style="14" customWidth="1"/>
    <col min="6671" max="6671" width="10" style="14" customWidth="1"/>
    <col min="6672" max="6913" width="9.1796875" style="14"/>
    <col min="6914" max="6914" width="4" style="14" customWidth="1"/>
    <col min="6915" max="6915" width="6.26953125" style="14" customWidth="1"/>
    <col min="6916" max="6916" width="7.81640625" style="14" customWidth="1"/>
    <col min="6917" max="6917" width="18" style="14" customWidth="1"/>
    <col min="6918" max="6918" width="8" style="14" customWidth="1"/>
    <col min="6919" max="6919" width="15.26953125" style="14" customWidth="1"/>
    <col min="6920" max="6923" width="11.7265625" style="14" customWidth="1"/>
    <col min="6924" max="6924" width="10" style="14" customWidth="1"/>
    <col min="6925" max="6926" width="11.7265625" style="14" customWidth="1"/>
    <col min="6927" max="6927" width="10" style="14" customWidth="1"/>
    <col min="6928" max="7169" width="9.1796875" style="14"/>
    <col min="7170" max="7170" width="4" style="14" customWidth="1"/>
    <col min="7171" max="7171" width="6.26953125" style="14" customWidth="1"/>
    <col min="7172" max="7172" width="7.81640625" style="14" customWidth="1"/>
    <col min="7173" max="7173" width="18" style="14" customWidth="1"/>
    <col min="7174" max="7174" width="8" style="14" customWidth="1"/>
    <col min="7175" max="7175" width="15.26953125" style="14" customWidth="1"/>
    <col min="7176" max="7179" width="11.7265625" style="14" customWidth="1"/>
    <col min="7180" max="7180" width="10" style="14" customWidth="1"/>
    <col min="7181" max="7182" width="11.7265625" style="14" customWidth="1"/>
    <col min="7183" max="7183" width="10" style="14" customWidth="1"/>
    <col min="7184" max="7425" width="9.1796875" style="14"/>
    <col min="7426" max="7426" width="4" style="14" customWidth="1"/>
    <col min="7427" max="7427" width="6.26953125" style="14" customWidth="1"/>
    <col min="7428" max="7428" width="7.81640625" style="14" customWidth="1"/>
    <col min="7429" max="7429" width="18" style="14" customWidth="1"/>
    <col min="7430" max="7430" width="8" style="14" customWidth="1"/>
    <col min="7431" max="7431" width="15.26953125" style="14" customWidth="1"/>
    <col min="7432" max="7435" width="11.7265625" style="14" customWidth="1"/>
    <col min="7436" max="7436" width="10" style="14" customWidth="1"/>
    <col min="7437" max="7438" width="11.7265625" style="14" customWidth="1"/>
    <col min="7439" max="7439" width="10" style="14" customWidth="1"/>
    <col min="7440" max="7681" width="9.1796875" style="14"/>
    <col min="7682" max="7682" width="4" style="14" customWidth="1"/>
    <col min="7683" max="7683" width="6.26953125" style="14" customWidth="1"/>
    <col min="7684" max="7684" width="7.81640625" style="14" customWidth="1"/>
    <col min="7685" max="7685" width="18" style="14" customWidth="1"/>
    <col min="7686" max="7686" width="8" style="14" customWidth="1"/>
    <col min="7687" max="7687" width="15.26953125" style="14" customWidth="1"/>
    <col min="7688" max="7691" width="11.7265625" style="14" customWidth="1"/>
    <col min="7692" max="7692" width="10" style="14" customWidth="1"/>
    <col min="7693" max="7694" width="11.7265625" style="14" customWidth="1"/>
    <col min="7695" max="7695" width="10" style="14" customWidth="1"/>
    <col min="7696" max="7937" width="9.1796875" style="14"/>
    <col min="7938" max="7938" width="4" style="14" customWidth="1"/>
    <col min="7939" max="7939" width="6.26953125" style="14" customWidth="1"/>
    <col min="7940" max="7940" width="7.81640625" style="14" customWidth="1"/>
    <col min="7941" max="7941" width="18" style="14" customWidth="1"/>
    <col min="7942" max="7942" width="8" style="14" customWidth="1"/>
    <col min="7943" max="7943" width="15.26953125" style="14" customWidth="1"/>
    <col min="7944" max="7947" width="11.7265625" style="14" customWidth="1"/>
    <col min="7948" max="7948" width="10" style="14" customWidth="1"/>
    <col min="7949" max="7950" width="11.7265625" style="14" customWidth="1"/>
    <col min="7951" max="7951" width="10" style="14" customWidth="1"/>
    <col min="7952" max="8193" width="9.1796875" style="14"/>
    <col min="8194" max="8194" width="4" style="14" customWidth="1"/>
    <col min="8195" max="8195" width="6.26953125" style="14" customWidth="1"/>
    <col min="8196" max="8196" width="7.81640625" style="14" customWidth="1"/>
    <col min="8197" max="8197" width="18" style="14" customWidth="1"/>
    <col min="8198" max="8198" width="8" style="14" customWidth="1"/>
    <col min="8199" max="8199" width="15.26953125" style="14" customWidth="1"/>
    <col min="8200" max="8203" width="11.7265625" style="14" customWidth="1"/>
    <col min="8204" max="8204" width="10" style="14" customWidth="1"/>
    <col min="8205" max="8206" width="11.7265625" style="14" customWidth="1"/>
    <col min="8207" max="8207" width="10" style="14" customWidth="1"/>
    <col min="8208" max="8449" width="9.1796875" style="14"/>
    <col min="8450" max="8450" width="4" style="14" customWidth="1"/>
    <col min="8451" max="8451" width="6.26953125" style="14" customWidth="1"/>
    <col min="8452" max="8452" width="7.81640625" style="14" customWidth="1"/>
    <col min="8453" max="8453" width="18" style="14" customWidth="1"/>
    <col min="8454" max="8454" width="8" style="14" customWidth="1"/>
    <col min="8455" max="8455" width="15.26953125" style="14" customWidth="1"/>
    <col min="8456" max="8459" width="11.7265625" style="14" customWidth="1"/>
    <col min="8460" max="8460" width="10" style="14" customWidth="1"/>
    <col min="8461" max="8462" width="11.7265625" style="14" customWidth="1"/>
    <col min="8463" max="8463" width="10" style="14" customWidth="1"/>
    <col min="8464" max="8705" width="9.1796875" style="14"/>
    <col min="8706" max="8706" width="4" style="14" customWidth="1"/>
    <col min="8707" max="8707" width="6.26953125" style="14" customWidth="1"/>
    <col min="8708" max="8708" width="7.81640625" style="14" customWidth="1"/>
    <col min="8709" max="8709" width="18" style="14" customWidth="1"/>
    <col min="8710" max="8710" width="8" style="14" customWidth="1"/>
    <col min="8711" max="8711" width="15.26953125" style="14" customWidth="1"/>
    <col min="8712" max="8715" width="11.7265625" style="14" customWidth="1"/>
    <col min="8716" max="8716" width="10" style="14" customWidth="1"/>
    <col min="8717" max="8718" width="11.7265625" style="14" customWidth="1"/>
    <col min="8719" max="8719" width="10" style="14" customWidth="1"/>
    <col min="8720" max="8961" width="9.1796875" style="14"/>
    <col min="8962" max="8962" width="4" style="14" customWidth="1"/>
    <col min="8963" max="8963" width="6.26953125" style="14" customWidth="1"/>
    <col min="8964" max="8964" width="7.81640625" style="14" customWidth="1"/>
    <col min="8965" max="8965" width="18" style="14" customWidth="1"/>
    <col min="8966" max="8966" width="8" style="14" customWidth="1"/>
    <col min="8967" max="8967" width="15.26953125" style="14" customWidth="1"/>
    <col min="8968" max="8971" width="11.7265625" style="14" customWidth="1"/>
    <col min="8972" max="8972" width="10" style="14" customWidth="1"/>
    <col min="8973" max="8974" width="11.7265625" style="14" customWidth="1"/>
    <col min="8975" max="8975" width="10" style="14" customWidth="1"/>
    <col min="8976" max="9217" width="9.1796875" style="14"/>
    <col min="9218" max="9218" width="4" style="14" customWidth="1"/>
    <col min="9219" max="9219" width="6.26953125" style="14" customWidth="1"/>
    <col min="9220" max="9220" width="7.81640625" style="14" customWidth="1"/>
    <col min="9221" max="9221" width="18" style="14" customWidth="1"/>
    <col min="9222" max="9222" width="8" style="14" customWidth="1"/>
    <col min="9223" max="9223" width="15.26953125" style="14" customWidth="1"/>
    <col min="9224" max="9227" width="11.7265625" style="14" customWidth="1"/>
    <col min="9228" max="9228" width="10" style="14" customWidth="1"/>
    <col min="9229" max="9230" width="11.7265625" style="14" customWidth="1"/>
    <col min="9231" max="9231" width="10" style="14" customWidth="1"/>
    <col min="9232" max="9473" width="9.1796875" style="14"/>
    <col min="9474" max="9474" width="4" style="14" customWidth="1"/>
    <col min="9475" max="9475" width="6.26953125" style="14" customWidth="1"/>
    <col min="9476" max="9476" width="7.81640625" style="14" customWidth="1"/>
    <col min="9477" max="9477" width="18" style="14" customWidth="1"/>
    <col min="9478" max="9478" width="8" style="14" customWidth="1"/>
    <col min="9479" max="9479" width="15.26953125" style="14" customWidth="1"/>
    <col min="9480" max="9483" width="11.7265625" style="14" customWidth="1"/>
    <col min="9484" max="9484" width="10" style="14" customWidth="1"/>
    <col min="9485" max="9486" width="11.7265625" style="14" customWidth="1"/>
    <col min="9487" max="9487" width="10" style="14" customWidth="1"/>
    <col min="9488" max="9729" width="9.1796875" style="14"/>
    <col min="9730" max="9730" width="4" style="14" customWidth="1"/>
    <col min="9731" max="9731" width="6.26953125" style="14" customWidth="1"/>
    <col min="9732" max="9732" width="7.81640625" style="14" customWidth="1"/>
    <col min="9733" max="9733" width="18" style="14" customWidth="1"/>
    <col min="9734" max="9734" width="8" style="14" customWidth="1"/>
    <col min="9735" max="9735" width="15.26953125" style="14" customWidth="1"/>
    <col min="9736" max="9739" width="11.7265625" style="14" customWidth="1"/>
    <col min="9740" max="9740" width="10" style="14" customWidth="1"/>
    <col min="9741" max="9742" width="11.7265625" style="14" customWidth="1"/>
    <col min="9743" max="9743" width="10" style="14" customWidth="1"/>
    <col min="9744" max="9985" width="9.1796875" style="14"/>
    <col min="9986" max="9986" width="4" style="14" customWidth="1"/>
    <col min="9987" max="9987" width="6.26953125" style="14" customWidth="1"/>
    <col min="9988" max="9988" width="7.81640625" style="14" customWidth="1"/>
    <col min="9989" max="9989" width="18" style="14" customWidth="1"/>
    <col min="9990" max="9990" width="8" style="14" customWidth="1"/>
    <col min="9991" max="9991" width="15.26953125" style="14" customWidth="1"/>
    <col min="9992" max="9995" width="11.7265625" style="14" customWidth="1"/>
    <col min="9996" max="9996" width="10" style="14" customWidth="1"/>
    <col min="9997" max="9998" width="11.7265625" style="14" customWidth="1"/>
    <col min="9999" max="9999" width="10" style="14" customWidth="1"/>
    <col min="10000" max="10241" width="9.1796875" style="14"/>
    <col min="10242" max="10242" width="4" style="14" customWidth="1"/>
    <col min="10243" max="10243" width="6.26953125" style="14" customWidth="1"/>
    <col min="10244" max="10244" width="7.81640625" style="14" customWidth="1"/>
    <col min="10245" max="10245" width="18" style="14" customWidth="1"/>
    <col min="10246" max="10246" width="8" style="14" customWidth="1"/>
    <col min="10247" max="10247" width="15.26953125" style="14" customWidth="1"/>
    <col min="10248" max="10251" width="11.7265625" style="14" customWidth="1"/>
    <col min="10252" max="10252" width="10" style="14" customWidth="1"/>
    <col min="10253" max="10254" width="11.7265625" style="14" customWidth="1"/>
    <col min="10255" max="10255" width="10" style="14" customWidth="1"/>
    <col min="10256" max="10497" width="9.1796875" style="14"/>
    <col min="10498" max="10498" width="4" style="14" customWidth="1"/>
    <col min="10499" max="10499" width="6.26953125" style="14" customWidth="1"/>
    <col min="10500" max="10500" width="7.81640625" style="14" customWidth="1"/>
    <col min="10501" max="10501" width="18" style="14" customWidth="1"/>
    <col min="10502" max="10502" width="8" style="14" customWidth="1"/>
    <col min="10503" max="10503" width="15.26953125" style="14" customWidth="1"/>
    <col min="10504" max="10507" width="11.7265625" style="14" customWidth="1"/>
    <col min="10508" max="10508" width="10" style="14" customWidth="1"/>
    <col min="10509" max="10510" width="11.7265625" style="14" customWidth="1"/>
    <col min="10511" max="10511" width="10" style="14" customWidth="1"/>
    <col min="10512" max="10753" width="9.1796875" style="14"/>
    <col min="10754" max="10754" width="4" style="14" customWidth="1"/>
    <col min="10755" max="10755" width="6.26953125" style="14" customWidth="1"/>
    <col min="10756" max="10756" width="7.81640625" style="14" customWidth="1"/>
    <col min="10757" max="10757" width="18" style="14" customWidth="1"/>
    <col min="10758" max="10758" width="8" style="14" customWidth="1"/>
    <col min="10759" max="10759" width="15.26953125" style="14" customWidth="1"/>
    <col min="10760" max="10763" width="11.7265625" style="14" customWidth="1"/>
    <col min="10764" max="10764" width="10" style="14" customWidth="1"/>
    <col min="10765" max="10766" width="11.7265625" style="14" customWidth="1"/>
    <col min="10767" max="10767" width="10" style="14" customWidth="1"/>
    <col min="10768" max="11009" width="9.1796875" style="14"/>
    <col min="11010" max="11010" width="4" style="14" customWidth="1"/>
    <col min="11011" max="11011" width="6.26953125" style="14" customWidth="1"/>
    <col min="11012" max="11012" width="7.81640625" style="14" customWidth="1"/>
    <col min="11013" max="11013" width="18" style="14" customWidth="1"/>
    <col min="11014" max="11014" width="8" style="14" customWidth="1"/>
    <col min="11015" max="11015" width="15.26953125" style="14" customWidth="1"/>
    <col min="11016" max="11019" width="11.7265625" style="14" customWidth="1"/>
    <col min="11020" max="11020" width="10" style="14" customWidth="1"/>
    <col min="11021" max="11022" width="11.7265625" style="14" customWidth="1"/>
    <col min="11023" max="11023" width="10" style="14" customWidth="1"/>
    <col min="11024" max="11265" width="9.1796875" style="14"/>
    <col min="11266" max="11266" width="4" style="14" customWidth="1"/>
    <col min="11267" max="11267" width="6.26953125" style="14" customWidth="1"/>
    <col min="11268" max="11268" width="7.81640625" style="14" customWidth="1"/>
    <col min="11269" max="11269" width="18" style="14" customWidth="1"/>
    <col min="11270" max="11270" width="8" style="14" customWidth="1"/>
    <col min="11271" max="11271" width="15.26953125" style="14" customWidth="1"/>
    <col min="11272" max="11275" width="11.7265625" style="14" customWidth="1"/>
    <col min="11276" max="11276" width="10" style="14" customWidth="1"/>
    <col min="11277" max="11278" width="11.7265625" style="14" customWidth="1"/>
    <col min="11279" max="11279" width="10" style="14" customWidth="1"/>
    <col min="11280" max="11521" width="9.1796875" style="14"/>
    <col min="11522" max="11522" width="4" style="14" customWidth="1"/>
    <col min="11523" max="11523" width="6.26953125" style="14" customWidth="1"/>
    <col min="11524" max="11524" width="7.81640625" style="14" customWidth="1"/>
    <col min="11525" max="11525" width="18" style="14" customWidth="1"/>
    <col min="11526" max="11526" width="8" style="14" customWidth="1"/>
    <col min="11527" max="11527" width="15.26953125" style="14" customWidth="1"/>
    <col min="11528" max="11531" width="11.7265625" style="14" customWidth="1"/>
    <col min="11532" max="11532" width="10" style="14" customWidth="1"/>
    <col min="11533" max="11534" width="11.7265625" style="14" customWidth="1"/>
    <col min="11535" max="11535" width="10" style="14" customWidth="1"/>
    <col min="11536" max="11777" width="9.1796875" style="14"/>
    <col min="11778" max="11778" width="4" style="14" customWidth="1"/>
    <col min="11779" max="11779" width="6.26953125" style="14" customWidth="1"/>
    <col min="11780" max="11780" width="7.81640625" style="14" customWidth="1"/>
    <col min="11781" max="11781" width="18" style="14" customWidth="1"/>
    <col min="11782" max="11782" width="8" style="14" customWidth="1"/>
    <col min="11783" max="11783" width="15.26953125" style="14" customWidth="1"/>
    <col min="11784" max="11787" width="11.7265625" style="14" customWidth="1"/>
    <col min="11788" max="11788" width="10" style="14" customWidth="1"/>
    <col min="11789" max="11790" width="11.7265625" style="14" customWidth="1"/>
    <col min="11791" max="11791" width="10" style="14" customWidth="1"/>
    <col min="11792" max="12033" width="9.1796875" style="14"/>
    <col min="12034" max="12034" width="4" style="14" customWidth="1"/>
    <col min="12035" max="12035" width="6.26953125" style="14" customWidth="1"/>
    <col min="12036" max="12036" width="7.81640625" style="14" customWidth="1"/>
    <col min="12037" max="12037" width="18" style="14" customWidth="1"/>
    <col min="12038" max="12038" width="8" style="14" customWidth="1"/>
    <col min="12039" max="12039" width="15.26953125" style="14" customWidth="1"/>
    <col min="12040" max="12043" width="11.7265625" style="14" customWidth="1"/>
    <col min="12044" max="12044" width="10" style="14" customWidth="1"/>
    <col min="12045" max="12046" width="11.7265625" style="14" customWidth="1"/>
    <col min="12047" max="12047" width="10" style="14" customWidth="1"/>
    <col min="12048" max="12289" width="9.1796875" style="14"/>
    <col min="12290" max="12290" width="4" style="14" customWidth="1"/>
    <col min="12291" max="12291" width="6.26953125" style="14" customWidth="1"/>
    <col min="12292" max="12292" width="7.81640625" style="14" customWidth="1"/>
    <col min="12293" max="12293" width="18" style="14" customWidth="1"/>
    <col min="12294" max="12294" width="8" style="14" customWidth="1"/>
    <col min="12295" max="12295" width="15.26953125" style="14" customWidth="1"/>
    <col min="12296" max="12299" width="11.7265625" style="14" customWidth="1"/>
    <col min="12300" max="12300" width="10" style="14" customWidth="1"/>
    <col min="12301" max="12302" width="11.7265625" style="14" customWidth="1"/>
    <col min="12303" max="12303" width="10" style="14" customWidth="1"/>
    <col min="12304" max="12545" width="9.1796875" style="14"/>
    <col min="12546" max="12546" width="4" style="14" customWidth="1"/>
    <col min="12547" max="12547" width="6.26953125" style="14" customWidth="1"/>
    <col min="12548" max="12548" width="7.81640625" style="14" customWidth="1"/>
    <col min="12549" max="12549" width="18" style="14" customWidth="1"/>
    <col min="12550" max="12550" width="8" style="14" customWidth="1"/>
    <col min="12551" max="12551" width="15.26953125" style="14" customWidth="1"/>
    <col min="12552" max="12555" width="11.7265625" style="14" customWidth="1"/>
    <col min="12556" max="12556" width="10" style="14" customWidth="1"/>
    <col min="12557" max="12558" width="11.7265625" style="14" customWidth="1"/>
    <col min="12559" max="12559" width="10" style="14" customWidth="1"/>
    <col min="12560" max="12801" width="9.1796875" style="14"/>
    <col min="12802" max="12802" width="4" style="14" customWidth="1"/>
    <col min="12803" max="12803" width="6.26953125" style="14" customWidth="1"/>
    <col min="12804" max="12804" width="7.81640625" style="14" customWidth="1"/>
    <col min="12805" max="12805" width="18" style="14" customWidth="1"/>
    <col min="12806" max="12806" width="8" style="14" customWidth="1"/>
    <col min="12807" max="12807" width="15.26953125" style="14" customWidth="1"/>
    <col min="12808" max="12811" width="11.7265625" style="14" customWidth="1"/>
    <col min="12812" max="12812" width="10" style="14" customWidth="1"/>
    <col min="12813" max="12814" width="11.7265625" style="14" customWidth="1"/>
    <col min="12815" max="12815" width="10" style="14" customWidth="1"/>
    <col min="12816" max="13057" width="9.1796875" style="14"/>
    <col min="13058" max="13058" width="4" style="14" customWidth="1"/>
    <col min="13059" max="13059" width="6.26953125" style="14" customWidth="1"/>
    <col min="13060" max="13060" width="7.81640625" style="14" customWidth="1"/>
    <col min="13061" max="13061" width="18" style="14" customWidth="1"/>
    <col min="13062" max="13062" width="8" style="14" customWidth="1"/>
    <col min="13063" max="13063" width="15.26953125" style="14" customWidth="1"/>
    <col min="13064" max="13067" width="11.7265625" style="14" customWidth="1"/>
    <col min="13068" max="13068" width="10" style="14" customWidth="1"/>
    <col min="13069" max="13070" width="11.7265625" style="14" customWidth="1"/>
    <col min="13071" max="13071" width="10" style="14" customWidth="1"/>
    <col min="13072" max="13313" width="9.1796875" style="14"/>
    <col min="13314" max="13314" width="4" style="14" customWidth="1"/>
    <col min="13315" max="13315" width="6.26953125" style="14" customWidth="1"/>
    <col min="13316" max="13316" width="7.81640625" style="14" customWidth="1"/>
    <col min="13317" max="13317" width="18" style="14" customWidth="1"/>
    <col min="13318" max="13318" width="8" style="14" customWidth="1"/>
    <col min="13319" max="13319" width="15.26953125" style="14" customWidth="1"/>
    <col min="13320" max="13323" width="11.7265625" style="14" customWidth="1"/>
    <col min="13324" max="13324" width="10" style="14" customWidth="1"/>
    <col min="13325" max="13326" width="11.7265625" style="14" customWidth="1"/>
    <col min="13327" max="13327" width="10" style="14" customWidth="1"/>
    <col min="13328" max="13569" width="9.1796875" style="14"/>
    <col min="13570" max="13570" width="4" style="14" customWidth="1"/>
    <col min="13571" max="13571" width="6.26953125" style="14" customWidth="1"/>
    <col min="13572" max="13572" width="7.81640625" style="14" customWidth="1"/>
    <col min="13573" max="13573" width="18" style="14" customWidth="1"/>
    <col min="13574" max="13574" width="8" style="14" customWidth="1"/>
    <col min="13575" max="13575" width="15.26953125" style="14" customWidth="1"/>
    <col min="13576" max="13579" width="11.7265625" style="14" customWidth="1"/>
    <col min="13580" max="13580" width="10" style="14" customWidth="1"/>
    <col min="13581" max="13582" width="11.7265625" style="14" customWidth="1"/>
    <col min="13583" max="13583" width="10" style="14" customWidth="1"/>
    <col min="13584" max="13825" width="9.1796875" style="14"/>
    <col min="13826" max="13826" width="4" style="14" customWidth="1"/>
    <col min="13827" max="13827" width="6.26953125" style="14" customWidth="1"/>
    <col min="13828" max="13828" width="7.81640625" style="14" customWidth="1"/>
    <col min="13829" max="13829" width="18" style="14" customWidth="1"/>
    <col min="13830" max="13830" width="8" style="14" customWidth="1"/>
    <col min="13831" max="13831" width="15.26953125" style="14" customWidth="1"/>
    <col min="13832" max="13835" width="11.7265625" style="14" customWidth="1"/>
    <col min="13836" max="13836" width="10" style="14" customWidth="1"/>
    <col min="13837" max="13838" width="11.7265625" style="14" customWidth="1"/>
    <col min="13839" max="13839" width="10" style="14" customWidth="1"/>
    <col min="13840" max="14081" width="9.1796875" style="14"/>
    <col min="14082" max="14082" width="4" style="14" customWidth="1"/>
    <col min="14083" max="14083" width="6.26953125" style="14" customWidth="1"/>
    <col min="14084" max="14084" width="7.81640625" style="14" customWidth="1"/>
    <col min="14085" max="14085" width="18" style="14" customWidth="1"/>
    <col min="14086" max="14086" width="8" style="14" customWidth="1"/>
    <col min="14087" max="14087" width="15.26953125" style="14" customWidth="1"/>
    <col min="14088" max="14091" width="11.7265625" style="14" customWidth="1"/>
    <col min="14092" max="14092" width="10" style="14" customWidth="1"/>
    <col min="14093" max="14094" width="11.7265625" style="14" customWidth="1"/>
    <col min="14095" max="14095" width="10" style="14" customWidth="1"/>
    <col min="14096" max="14337" width="9.1796875" style="14"/>
    <col min="14338" max="14338" width="4" style="14" customWidth="1"/>
    <col min="14339" max="14339" width="6.26953125" style="14" customWidth="1"/>
    <col min="14340" max="14340" width="7.81640625" style="14" customWidth="1"/>
    <col min="14341" max="14341" width="18" style="14" customWidth="1"/>
    <col min="14342" max="14342" width="8" style="14" customWidth="1"/>
    <col min="14343" max="14343" width="15.26953125" style="14" customWidth="1"/>
    <col min="14344" max="14347" width="11.7265625" style="14" customWidth="1"/>
    <col min="14348" max="14348" width="10" style="14" customWidth="1"/>
    <col min="14349" max="14350" width="11.7265625" style="14" customWidth="1"/>
    <col min="14351" max="14351" width="10" style="14" customWidth="1"/>
    <col min="14352" max="14593" width="9.1796875" style="14"/>
    <col min="14594" max="14594" width="4" style="14" customWidth="1"/>
    <col min="14595" max="14595" width="6.26953125" style="14" customWidth="1"/>
    <col min="14596" max="14596" width="7.81640625" style="14" customWidth="1"/>
    <col min="14597" max="14597" width="18" style="14" customWidth="1"/>
    <col min="14598" max="14598" width="8" style="14" customWidth="1"/>
    <col min="14599" max="14599" width="15.26953125" style="14" customWidth="1"/>
    <col min="14600" max="14603" width="11.7265625" style="14" customWidth="1"/>
    <col min="14604" max="14604" width="10" style="14" customWidth="1"/>
    <col min="14605" max="14606" width="11.7265625" style="14" customWidth="1"/>
    <col min="14607" max="14607" width="10" style="14" customWidth="1"/>
    <col min="14608" max="14849" width="9.1796875" style="14"/>
    <col min="14850" max="14850" width="4" style="14" customWidth="1"/>
    <col min="14851" max="14851" width="6.26953125" style="14" customWidth="1"/>
    <col min="14852" max="14852" width="7.81640625" style="14" customWidth="1"/>
    <col min="14853" max="14853" width="18" style="14" customWidth="1"/>
    <col min="14854" max="14854" width="8" style="14" customWidth="1"/>
    <col min="14855" max="14855" width="15.26953125" style="14" customWidth="1"/>
    <col min="14856" max="14859" width="11.7265625" style="14" customWidth="1"/>
    <col min="14860" max="14860" width="10" style="14" customWidth="1"/>
    <col min="14861" max="14862" width="11.7265625" style="14" customWidth="1"/>
    <col min="14863" max="14863" width="10" style="14" customWidth="1"/>
    <col min="14864" max="15105" width="9.1796875" style="14"/>
    <col min="15106" max="15106" width="4" style="14" customWidth="1"/>
    <col min="15107" max="15107" width="6.26953125" style="14" customWidth="1"/>
    <col min="15108" max="15108" width="7.81640625" style="14" customWidth="1"/>
    <col min="15109" max="15109" width="18" style="14" customWidth="1"/>
    <col min="15110" max="15110" width="8" style="14" customWidth="1"/>
    <col min="15111" max="15111" width="15.26953125" style="14" customWidth="1"/>
    <col min="15112" max="15115" width="11.7265625" style="14" customWidth="1"/>
    <col min="15116" max="15116" width="10" style="14" customWidth="1"/>
    <col min="15117" max="15118" width="11.7265625" style="14" customWidth="1"/>
    <col min="15119" max="15119" width="10" style="14" customWidth="1"/>
    <col min="15120" max="15361" width="9.1796875" style="14"/>
    <col min="15362" max="15362" width="4" style="14" customWidth="1"/>
    <col min="15363" max="15363" width="6.26953125" style="14" customWidth="1"/>
    <col min="15364" max="15364" width="7.81640625" style="14" customWidth="1"/>
    <col min="15365" max="15365" width="18" style="14" customWidth="1"/>
    <col min="15366" max="15366" width="8" style="14" customWidth="1"/>
    <col min="15367" max="15367" width="15.26953125" style="14" customWidth="1"/>
    <col min="15368" max="15371" width="11.7265625" style="14" customWidth="1"/>
    <col min="15372" max="15372" width="10" style="14" customWidth="1"/>
    <col min="15373" max="15374" width="11.7265625" style="14" customWidth="1"/>
    <col min="15375" max="15375" width="10" style="14" customWidth="1"/>
    <col min="15376" max="15617" width="9.1796875" style="14"/>
    <col min="15618" max="15618" width="4" style="14" customWidth="1"/>
    <col min="15619" max="15619" width="6.26953125" style="14" customWidth="1"/>
    <col min="15620" max="15620" width="7.81640625" style="14" customWidth="1"/>
    <col min="15621" max="15621" width="18" style="14" customWidth="1"/>
    <col min="15622" max="15622" width="8" style="14" customWidth="1"/>
    <col min="15623" max="15623" width="15.26953125" style="14" customWidth="1"/>
    <col min="15624" max="15627" width="11.7265625" style="14" customWidth="1"/>
    <col min="15628" max="15628" width="10" style="14" customWidth="1"/>
    <col min="15629" max="15630" width="11.7265625" style="14" customWidth="1"/>
    <col min="15631" max="15631" width="10" style="14" customWidth="1"/>
    <col min="15632" max="15873" width="9.1796875" style="14"/>
    <col min="15874" max="15874" width="4" style="14" customWidth="1"/>
    <col min="15875" max="15875" width="6.26953125" style="14" customWidth="1"/>
    <col min="15876" max="15876" width="7.81640625" style="14" customWidth="1"/>
    <col min="15877" max="15877" width="18" style="14" customWidth="1"/>
    <col min="15878" max="15878" width="8" style="14" customWidth="1"/>
    <col min="15879" max="15879" width="15.26953125" style="14" customWidth="1"/>
    <col min="15880" max="15883" width="11.7265625" style="14" customWidth="1"/>
    <col min="15884" max="15884" width="10" style="14" customWidth="1"/>
    <col min="15885" max="15886" width="11.7265625" style="14" customWidth="1"/>
    <col min="15887" max="15887" width="10" style="14" customWidth="1"/>
    <col min="15888" max="16129" width="9.1796875" style="14"/>
    <col min="16130" max="16130" width="4" style="14" customWidth="1"/>
    <col min="16131" max="16131" width="6.26953125" style="14" customWidth="1"/>
    <col min="16132" max="16132" width="7.81640625" style="14" customWidth="1"/>
    <col min="16133" max="16133" width="18" style="14" customWidth="1"/>
    <col min="16134" max="16134" width="8" style="14" customWidth="1"/>
    <col min="16135" max="16135" width="15.26953125" style="14" customWidth="1"/>
    <col min="16136" max="16139" width="11.7265625" style="14" customWidth="1"/>
    <col min="16140" max="16140" width="10" style="14" customWidth="1"/>
    <col min="16141" max="16142" width="11.7265625" style="14" customWidth="1"/>
    <col min="16143" max="16143" width="10" style="14" customWidth="1"/>
    <col min="16144" max="16384" width="9.1796875" style="14"/>
  </cols>
  <sheetData>
    <row r="1" spans="1:32" s="1" customFormat="1" ht="30" customHeight="1" x14ac:dyDescent="0.3">
      <c r="A1" s="538" t="str">
        <f>"ОСНОВНОЙ ТУРНИР В СПОРТИВНОЙ ДИСЦИПЛИНЕ "&amp;IF(OR(K6="ЮНОШИ И ДЕВУШКИ",K6="ЮНИОРЫ И ЮНИОРКИ",K6="МУЖЧИНЫ И ЖЕНЩИНЫ"),"“СМЕШАННЫЙ ПАРНЫЙ РАЗРЯД“","“ПЛЯЖНЫЙ ТЕННИС - ПАРНЫЙ РАЗРЯД“")</f>
        <v>ОСНОВНОЙ ТУРНИР В СПОРТИВНОЙ ДИСЦИПЛИНЕ “ПЛЯЖНЫЙ ТЕННИС - ПАРНЫЙ РАЗРЯД“</v>
      </c>
      <c r="B1" s="538"/>
      <c r="C1" s="538"/>
      <c r="D1" s="538"/>
      <c r="E1" s="538"/>
      <c r="F1" s="538"/>
      <c r="G1" s="538"/>
      <c r="H1" s="538"/>
      <c r="I1" s="538"/>
      <c r="J1" s="538"/>
      <c r="K1" s="538"/>
      <c r="L1" s="538"/>
      <c r="M1" s="538"/>
      <c r="N1" s="538"/>
      <c r="O1" s="538"/>
    </row>
    <row r="2" spans="1:32" s="2" customFormat="1" ht="10" x14ac:dyDescent="0.25">
      <c r="A2" s="539" t="s">
        <v>0</v>
      </c>
      <c r="B2" s="539"/>
      <c r="C2" s="539"/>
      <c r="D2" s="539"/>
      <c r="E2" s="539"/>
      <c r="F2" s="539"/>
      <c r="G2" s="539"/>
      <c r="H2" s="539"/>
      <c r="I2" s="539"/>
      <c r="J2" s="539"/>
      <c r="K2" s="539"/>
      <c r="L2" s="539"/>
      <c r="M2" s="539"/>
      <c r="N2" s="539"/>
      <c r="O2" s="539"/>
    </row>
    <row r="3" spans="1:32" s="1" customFormat="1" ht="24" customHeight="1" x14ac:dyDescent="0.25">
      <c r="A3" s="540" t="s">
        <v>277</v>
      </c>
      <c r="B3" s="540"/>
      <c r="C3" s="540"/>
      <c r="D3" s="540"/>
      <c r="E3" s="540"/>
      <c r="F3" s="540"/>
      <c r="G3" s="540"/>
      <c r="H3" s="540"/>
      <c r="I3" s="540"/>
      <c r="J3" s="540"/>
      <c r="K3" s="540"/>
      <c r="L3" s="540"/>
      <c r="M3" s="540"/>
      <c r="N3" s="540"/>
      <c r="O3" s="540"/>
    </row>
    <row r="4" spans="1:32" s="1" customFormat="1" ht="10.5" customHeight="1" x14ac:dyDescent="0.25">
      <c r="A4" s="3"/>
      <c r="B4" s="3"/>
      <c r="C4" s="541"/>
      <c r="D4" s="541"/>
      <c r="E4" s="541"/>
      <c r="F4" s="541"/>
      <c r="G4" s="541"/>
      <c r="H4" s="541"/>
      <c r="I4" s="541"/>
      <c r="J4" s="541"/>
      <c r="K4" s="541"/>
      <c r="L4" s="4"/>
      <c r="M4" s="4"/>
      <c r="N4" s="4"/>
    </row>
    <row r="5" spans="1:32" s="6" customFormat="1" ht="15.5" x14ac:dyDescent="0.25">
      <c r="A5" s="542" t="s">
        <v>1</v>
      </c>
      <c r="B5" s="542"/>
      <c r="C5" s="542"/>
      <c r="D5" s="542"/>
      <c r="E5" s="542" t="s">
        <v>2</v>
      </c>
      <c r="F5" s="542"/>
      <c r="G5" s="542" t="s">
        <v>3</v>
      </c>
      <c r="H5" s="542"/>
      <c r="I5" s="542"/>
      <c r="J5" s="542"/>
      <c r="K5" s="542" t="s">
        <v>4</v>
      </c>
      <c r="L5" s="542"/>
      <c r="M5" s="542"/>
      <c r="N5" s="5" t="s">
        <v>5</v>
      </c>
      <c r="O5" s="5" t="s">
        <v>6</v>
      </c>
      <c r="W5" s="7"/>
    </row>
    <row r="6" spans="1:32" s="6" customFormat="1" ht="15.5" x14ac:dyDescent="0.25">
      <c r="A6" s="444" t="s">
        <v>7</v>
      </c>
      <c r="B6" s="444"/>
      <c r="C6" s="444"/>
      <c r="D6" s="444"/>
      <c r="E6" s="445">
        <v>45151</v>
      </c>
      <c r="F6" s="444"/>
      <c r="G6" s="444" t="s">
        <v>141</v>
      </c>
      <c r="H6" s="444"/>
      <c r="I6" s="444"/>
      <c r="J6" s="444"/>
      <c r="K6" s="444" t="s">
        <v>251</v>
      </c>
      <c r="L6" s="444"/>
      <c r="M6" s="444"/>
      <c r="N6" s="8" t="s">
        <v>10</v>
      </c>
      <c r="O6" s="8"/>
      <c r="W6" s="7"/>
    </row>
    <row r="7" spans="1:32" s="11" customFormat="1" ht="15.5" x14ac:dyDescent="0.25">
      <c r="A7" s="9"/>
      <c r="B7" s="9"/>
      <c r="C7" s="9"/>
      <c r="D7" s="9"/>
      <c r="E7" s="9"/>
      <c r="F7" s="10"/>
      <c r="L7" s="9"/>
      <c r="M7" s="9"/>
      <c r="N7" s="9"/>
      <c r="O7" s="9"/>
      <c r="W7" s="7"/>
    </row>
    <row r="8" spans="1:32" s="12" customFormat="1" ht="22.5" customHeight="1" x14ac:dyDescent="0.25">
      <c r="A8" s="537" t="s">
        <v>305</v>
      </c>
      <c r="B8" s="537"/>
      <c r="C8" s="537"/>
      <c r="D8" s="537"/>
      <c r="E8" s="537"/>
      <c r="F8" s="537"/>
      <c r="G8" s="537"/>
      <c r="H8" s="537"/>
      <c r="I8" s="537"/>
      <c r="J8" s="537"/>
      <c r="K8" s="537"/>
      <c r="L8" s="537"/>
      <c r="M8" s="537"/>
      <c r="N8" s="537"/>
      <c r="O8" s="537"/>
      <c r="W8" s="13"/>
    </row>
    <row r="9" spans="1:32" ht="15" customHeight="1" thickBot="1" x14ac:dyDescent="0.4">
      <c r="A9" s="604" t="s">
        <v>12</v>
      </c>
      <c r="B9" s="604"/>
      <c r="C9" s="604"/>
      <c r="D9" s="604"/>
      <c r="E9" s="604"/>
      <c r="F9" s="604"/>
      <c r="G9" s="604"/>
      <c r="H9" s="604"/>
      <c r="I9" s="604"/>
      <c r="J9" s="604"/>
      <c r="K9" s="604"/>
      <c r="L9" s="604"/>
      <c r="M9" s="604"/>
      <c r="N9" s="604"/>
      <c r="O9" s="604"/>
      <c r="W9" s="15"/>
    </row>
    <row r="10" spans="1:32" s="27" customFormat="1" ht="50.25" customHeight="1" thickTop="1" thickBot="1" x14ac:dyDescent="0.3">
      <c r="A10" s="16" t="s">
        <v>13</v>
      </c>
      <c r="B10" s="17" t="s">
        <v>14</v>
      </c>
      <c r="C10" s="18" t="s">
        <v>15</v>
      </c>
      <c r="D10" s="19" t="s">
        <v>16</v>
      </c>
      <c r="E10" s="20" t="s">
        <v>17</v>
      </c>
      <c r="F10" s="21" t="s">
        <v>18</v>
      </c>
      <c r="G10" s="22">
        <v>1</v>
      </c>
      <c r="H10" s="23">
        <v>2</v>
      </c>
      <c r="I10" s="22">
        <v>3</v>
      </c>
      <c r="J10" s="22">
        <v>3</v>
      </c>
      <c r="K10" s="24">
        <v>4</v>
      </c>
      <c r="L10" s="19" t="s">
        <v>19</v>
      </c>
      <c r="M10" s="25" t="s">
        <v>20</v>
      </c>
      <c r="N10" s="25" t="s">
        <v>21</v>
      </c>
      <c r="O10" s="26" t="s">
        <v>22</v>
      </c>
      <c r="W10" s="28"/>
    </row>
    <row r="11" spans="1:32" s="34" customFormat="1" ht="18.5" thickTop="1" x14ac:dyDescent="0.4">
      <c r="A11" s="533">
        <v>1</v>
      </c>
      <c r="B11" s="499">
        <v>1</v>
      </c>
      <c r="C11" s="501"/>
      <c r="D11" s="29" t="s">
        <v>414</v>
      </c>
      <c r="E11" s="30" t="s">
        <v>412</v>
      </c>
      <c r="F11" s="31" t="s">
        <v>29</v>
      </c>
      <c r="G11" s="534"/>
      <c r="H11" s="32">
        <v>1</v>
      </c>
      <c r="I11" s="32">
        <v>1</v>
      </c>
      <c r="J11" s="32">
        <v>1</v>
      </c>
      <c r="K11" s="33">
        <v>1</v>
      </c>
      <c r="L11" s="535">
        <v>4</v>
      </c>
      <c r="M11" s="316">
        <f>(2+2+2+2)/9</f>
        <v>0.88888888888888884</v>
      </c>
      <c r="N11" s="316">
        <f>(5+6+6+12+12+12)/(12+7+6+8+8+10+10+7+7)</f>
        <v>0.70666666666666667</v>
      </c>
      <c r="O11" s="536" t="s">
        <v>139</v>
      </c>
      <c r="Q11" s="35">
        <f>12+12</f>
        <v>24</v>
      </c>
      <c r="T11" s="35">
        <f>Q11+Q13+Q15+Q19</f>
        <v>55</v>
      </c>
      <c r="V11" s="34" t="s">
        <v>396</v>
      </c>
      <c r="W11" s="161" t="str">
        <f t="shared" ref="W11:W20" si="0">UPPER(V11)</f>
        <v>МАРТЫНОВ ТИМОФЕЙ ПАВЛОВИЧ</v>
      </c>
      <c r="Y11" s="34" t="s">
        <v>29</v>
      </c>
      <c r="AA11" s="36"/>
    </row>
    <row r="12" spans="1:32" s="34" customFormat="1" ht="20.25" customHeight="1" x14ac:dyDescent="0.35">
      <c r="A12" s="530"/>
      <c r="B12" s="500"/>
      <c r="C12" s="502"/>
      <c r="D12" s="37" t="s">
        <v>415</v>
      </c>
      <c r="E12" s="38" t="s">
        <v>413</v>
      </c>
      <c r="F12" s="39" t="s">
        <v>29</v>
      </c>
      <c r="G12" s="513"/>
      <c r="H12" s="40" t="s">
        <v>490</v>
      </c>
      <c r="I12" s="40" t="s">
        <v>484</v>
      </c>
      <c r="J12" s="40" t="s">
        <v>467</v>
      </c>
      <c r="K12" s="41" t="s">
        <v>455</v>
      </c>
      <c r="L12" s="515"/>
      <c r="M12" s="317"/>
      <c r="N12" s="318"/>
      <c r="O12" s="532"/>
      <c r="Q12" s="35">
        <f>4+3</f>
        <v>7</v>
      </c>
      <c r="T12" s="35">
        <f>Q12+Q14+Q16+Q20</f>
        <v>55</v>
      </c>
      <c r="V12" s="34" t="s">
        <v>395</v>
      </c>
      <c r="W12" s="161" t="str">
        <f t="shared" si="0"/>
        <v>СУХАРЕВ МАКСИМ АЛЕКСЕЕВИЧ</v>
      </c>
      <c r="Y12" s="34" t="s">
        <v>29</v>
      </c>
      <c r="AA12" s="44"/>
      <c r="AB12" s="45"/>
      <c r="AC12" s="45"/>
      <c r="AD12" s="45"/>
      <c r="AE12" s="45"/>
      <c r="AF12" s="45"/>
    </row>
    <row r="13" spans="1:32" s="34" customFormat="1" ht="18" x14ac:dyDescent="0.4">
      <c r="A13" s="521">
        <v>2</v>
      </c>
      <c r="B13" s="499"/>
      <c r="C13" s="501"/>
      <c r="D13" s="46" t="s">
        <v>291</v>
      </c>
      <c r="E13" s="47" t="s">
        <v>292</v>
      </c>
      <c r="F13" s="48" t="s">
        <v>29</v>
      </c>
      <c r="G13" s="49">
        <v>0</v>
      </c>
      <c r="H13" s="492"/>
      <c r="I13" s="50">
        <v>1</v>
      </c>
      <c r="J13" s="50">
        <v>1</v>
      </c>
      <c r="K13" s="51">
        <v>1</v>
      </c>
      <c r="L13" s="504" t="s">
        <v>463</v>
      </c>
      <c r="M13" s="319">
        <f>(1+2+2+2)/(3+2+2+2)</f>
        <v>0.77777777777777779</v>
      </c>
      <c r="N13" s="319">
        <f>(7+1+0+6+6+7+7+12)/(12+7+6+10+10+13+12+12)</f>
        <v>0.56097560975609762</v>
      </c>
      <c r="O13" s="531" t="s">
        <v>142</v>
      </c>
      <c r="Q13" s="35">
        <f>4+13</f>
        <v>17</v>
      </c>
      <c r="V13" s="34" t="s">
        <v>263</v>
      </c>
      <c r="W13" s="161" t="str">
        <f t="shared" si="0"/>
        <v>СВЕРДЛОВ ДАНИИЛ АЛЕКСАНДРОВИЧ</v>
      </c>
      <c r="Y13" s="34" t="s">
        <v>29</v>
      </c>
      <c r="AB13" s="11"/>
      <c r="AC13" s="11"/>
      <c r="AD13" s="11"/>
      <c r="AE13" s="11"/>
      <c r="AF13" s="11"/>
    </row>
    <row r="14" spans="1:32" s="34" customFormat="1" ht="15.5" x14ac:dyDescent="0.35">
      <c r="A14" s="530"/>
      <c r="B14" s="500"/>
      <c r="C14" s="502"/>
      <c r="D14" s="37" t="s">
        <v>293</v>
      </c>
      <c r="E14" s="38" t="s">
        <v>292</v>
      </c>
      <c r="F14" s="39" t="s">
        <v>29</v>
      </c>
      <c r="G14" s="54" t="s">
        <v>491</v>
      </c>
      <c r="H14" s="503"/>
      <c r="I14" s="40" t="s">
        <v>467</v>
      </c>
      <c r="J14" s="40" t="s">
        <v>493</v>
      </c>
      <c r="K14" s="41" t="s">
        <v>450</v>
      </c>
      <c r="L14" s="505"/>
      <c r="M14" s="317"/>
      <c r="N14" s="318"/>
      <c r="O14" s="532"/>
      <c r="Q14" s="35">
        <f>12+11</f>
        <v>23</v>
      </c>
      <c r="V14" s="34" t="s">
        <v>262</v>
      </c>
      <c r="W14" s="161" t="str">
        <f t="shared" si="0"/>
        <v>ШАНЮК ДАНИЛ АНДРЕЕВИЧ</v>
      </c>
      <c r="Y14" s="34" t="s">
        <v>29</v>
      </c>
      <c r="AB14" s="45"/>
      <c r="AC14" s="45"/>
      <c r="AD14" s="45"/>
      <c r="AE14" s="45"/>
      <c r="AF14" s="45"/>
    </row>
    <row r="15" spans="1:32" s="34" customFormat="1" ht="18" x14ac:dyDescent="0.4">
      <c r="A15" s="521">
        <v>3</v>
      </c>
      <c r="B15" s="499"/>
      <c r="C15" s="501"/>
      <c r="D15" s="58" t="s">
        <v>423</v>
      </c>
      <c r="E15" s="59" t="s">
        <v>422</v>
      </c>
      <c r="F15" s="60" t="s">
        <v>82</v>
      </c>
      <c r="G15" s="49">
        <v>0</v>
      </c>
      <c r="H15" s="50">
        <v>0</v>
      </c>
      <c r="I15" s="492"/>
      <c r="J15" s="50">
        <v>1</v>
      </c>
      <c r="K15" s="51">
        <v>1</v>
      </c>
      <c r="L15" s="504" t="s">
        <v>311</v>
      </c>
      <c r="M15" s="319">
        <f>4/8</f>
        <v>0.5</v>
      </c>
      <c r="N15" s="319">
        <f>(2+2+8+12+12)/(8+8+10+10+8+9+8+9+9+8)</f>
        <v>0.41379310344827586</v>
      </c>
      <c r="O15" s="531" t="s">
        <v>10</v>
      </c>
      <c r="Q15" s="35">
        <f>3+11</f>
        <v>14</v>
      </c>
      <c r="V15" s="34" t="s">
        <v>390</v>
      </c>
      <c r="W15" s="161" t="str">
        <f t="shared" si="0"/>
        <v>ИВАНОВ ПЕТР ДМИТРИЕВИЧ</v>
      </c>
      <c r="Y15" s="34" t="s">
        <v>29</v>
      </c>
      <c r="AA15" s="53"/>
      <c r="AB15" s="11"/>
      <c r="AC15" s="11"/>
      <c r="AD15" s="11"/>
      <c r="AE15" s="11"/>
      <c r="AF15" s="11"/>
    </row>
    <row r="16" spans="1:32" s="34" customFormat="1" ht="15.5" x14ac:dyDescent="0.35">
      <c r="A16" s="530"/>
      <c r="B16" s="500"/>
      <c r="C16" s="502"/>
      <c r="D16" s="346" t="s">
        <v>279</v>
      </c>
      <c r="E16" s="347" t="s">
        <v>366</v>
      </c>
      <c r="F16" s="348" t="s">
        <v>29</v>
      </c>
      <c r="G16" s="54" t="s">
        <v>483</v>
      </c>
      <c r="H16" s="40" t="s">
        <v>492</v>
      </c>
      <c r="I16" s="503"/>
      <c r="J16" s="40" t="s">
        <v>434</v>
      </c>
      <c r="K16" s="41" t="s">
        <v>459</v>
      </c>
      <c r="L16" s="505"/>
      <c r="M16" s="317"/>
      <c r="N16" s="318"/>
      <c r="O16" s="532"/>
      <c r="Q16" s="35">
        <f>12+13</f>
        <v>25</v>
      </c>
      <c r="V16" s="34" t="s">
        <v>389</v>
      </c>
      <c r="W16" s="161" t="str">
        <f t="shared" si="0"/>
        <v>ЩЕБЛЫКИН ЕГОР ПАВЛОВИЧ</v>
      </c>
      <c r="Y16" s="34" t="s">
        <v>29</v>
      </c>
      <c r="AA16" s="57"/>
      <c r="AB16" s="14"/>
      <c r="AC16" s="14"/>
      <c r="AD16" s="14"/>
      <c r="AE16" s="14"/>
      <c r="AF16" s="14"/>
    </row>
    <row r="17" spans="1:32" s="34" customFormat="1" ht="18" x14ac:dyDescent="0.4">
      <c r="A17" s="521">
        <v>4</v>
      </c>
      <c r="B17" s="499"/>
      <c r="C17" s="501"/>
      <c r="D17" s="58" t="s">
        <v>424</v>
      </c>
      <c r="E17" s="59" t="s">
        <v>421</v>
      </c>
      <c r="F17" s="60" t="s">
        <v>82</v>
      </c>
      <c r="G17" s="49">
        <v>0</v>
      </c>
      <c r="H17" s="50">
        <v>0</v>
      </c>
      <c r="I17" s="50">
        <v>0</v>
      </c>
      <c r="J17" s="492"/>
      <c r="K17" s="51">
        <v>1</v>
      </c>
      <c r="L17" s="504" t="s">
        <v>456</v>
      </c>
      <c r="M17" s="319">
        <f>2/8</f>
        <v>0.25</v>
      </c>
      <c r="N17" s="319">
        <f>(8+6+5+5+12)/(10+10+13+12+8+9+7+7)</f>
        <v>0.47368421052631576</v>
      </c>
      <c r="O17" s="531" t="s">
        <v>147</v>
      </c>
      <c r="Q17" s="35">
        <f>3+11</f>
        <v>14</v>
      </c>
      <c r="V17" s="34" t="s">
        <v>390</v>
      </c>
      <c r="W17" s="161" t="str">
        <f t="shared" ref="W17:W18" si="1">UPPER(V17)</f>
        <v>ИВАНОВ ПЕТР ДМИТРИЕВИЧ</v>
      </c>
      <c r="Y17" s="34" t="s">
        <v>29</v>
      </c>
      <c r="AA17" s="53"/>
      <c r="AB17" s="11"/>
      <c r="AC17" s="11"/>
      <c r="AD17" s="11"/>
      <c r="AE17" s="11"/>
      <c r="AF17" s="11"/>
    </row>
    <row r="18" spans="1:32" s="34" customFormat="1" ht="15.5" x14ac:dyDescent="0.35">
      <c r="A18" s="530"/>
      <c r="B18" s="500"/>
      <c r="C18" s="502"/>
      <c r="D18" s="346" t="s">
        <v>425</v>
      </c>
      <c r="E18" s="347" t="s">
        <v>420</v>
      </c>
      <c r="F18" s="348" t="s">
        <v>82</v>
      </c>
      <c r="G18" s="54" t="s">
        <v>492</v>
      </c>
      <c r="H18" s="40" t="s">
        <v>494</v>
      </c>
      <c r="I18" s="40" t="s">
        <v>435</v>
      </c>
      <c r="J18" s="503"/>
      <c r="K18" s="41" t="s">
        <v>455</v>
      </c>
      <c r="L18" s="505"/>
      <c r="M18" s="317"/>
      <c r="N18" s="318"/>
      <c r="O18" s="532"/>
      <c r="Q18" s="35">
        <f>12+13</f>
        <v>25</v>
      </c>
      <c r="V18" s="34" t="s">
        <v>389</v>
      </c>
      <c r="W18" s="161" t="str">
        <f t="shared" si="1"/>
        <v>ЩЕБЛЫКИН ЕГОР ПАВЛОВИЧ</v>
      </c>
      <c r="Y18" s="34" t="s">
        <v>29</v>
      </c>
      <c r="AA18" s="57"/>
      <c r="AB18" s="14"/>
      <c r="AC18" s="14"/>
      <c r="AD18" s="14"/>
      <c r="AE18" s="14"/>
      <c r="AF18" s="14"/>
    </row>
    <row r="19" spans="1:32" s="34" customFormat="1" ht="18" x14ac:dyDescent="0.4">
      <c r="A19" s="521">
        <v>5</v>
      </c>
      <c r="B19" s="488"/>
      <c r="C19" s="490"/>
      <c r="D19" s="58" t="s">
        <v>495</v>
      </c>
      <c r="E19" s="59" t="s">
        <v>497</v>
      </c>
      <c r="F19" s="60" t="s">
        <v>82</v>
      </c>
      <c r="G19" s="61">
        <v>0</v>
      </c>
      <c r="H19" s="62">
        <v>0</v>
      </c>
      <c r="I19" s="62">
        <v>0</v>
      </c>
      <c r="J19" s="62">
        <v>0</v>
      </c>
      <c r="K19" s="525"/>
      <c r="L19" s="494" t="s">
        <v>444</v>
      </c>
      <c r="M19" s="321">
        <v>0</v>
      </c>
      <c r="N19" s="321">
        <f>(2+0+5+2)/(7+7+12+9+8+7+7)</f>
        <v>0.15789473684210525</v>
      </c>
      <c r="O19" s="528" t="s">
        <v>150</v>
      </c>
      <c r="Q19" s="35">
        <v>0</v>
      </c>
      <c r="W19" s="161" t="str">
        <f t="shared" si="0"/>
        <v/>
      </c>
      <c r="AA19" s="64"/>
      <c r="AB19" s="27"/>
      <c r="AC19" s="27"/>
      <c r="AD19" s="27"/>
      <c r="AE19" s="27"/>
      <c r="AF19" s="27"/>
    </row>
    <row r="20" spans="1:32" s="45" customFormat="1" ht="16" thickBot="1" x14ac:dyDescent="0.4">
      <c r="A20" s="522"/>
      <c r="B20" s="523"/>
      <c r="C20" s="524"/>
      <c r="D20" s="65" t="s">
        <v>417</v>
      </c>
      <c r="E20" s="66" t="s">
        <v>418</v>
      </c>
      <c r="F20" s="67" t="s">
        <v>82</v>
      </c>
      <c r="G20" s="68" t="s">
        <v>454</v>
      </c>
      <c r="H20" s="69" t="s">
        <v>451</v>
      </c>
      <c r="I20" s="69" t="s">
        <v>460</v>
      </c>
      <c r="J20" s="69" t="s">
        <v>454</v>
      </c>
      <c r="K20" s="526"/>
      <c r="L20" s="527"/>
      <c r="M20" s="320"/>
      <c r="N20" s="320"/>
      <c r="O20" s="529"/>
      <c r="Q20" s="35">
        <v>0</v>
      </c>
      <c r="W20" s="161" t="str">
        <f t="shared" si="0"/>
        <v/>
      </c>
      <c r="AA20" s="36"/>
      <c r="AB20" s="34"/>
      <c r="AC20" s="34"/>
      <c r="AD20" s="34"/>
      <c r="AE20" s="34"/>
      <c r="AF20" s="34"/>
    </row>
    <row r="21" spans="1:32" s="11" customFormat="1" ht="13" thickTop="1" x14ac:dyDescent="0.25">
      <c r="A21" s="9"/>
      <c r="B21" s="9"/>
      <c r="C21" s="9"/>
      <c r="D21" s="70" t="s">
        <v>39</v>
      </c>
      <c r="E21" s="9"/>
      <c r="F21" s="10"/>
      <c r="L21" s="9"/>
      <c r="M21" s="9"/>
      <c r="N21" s="9"/>
      <c r="O21" s="9"/>
    </row>
    <row r="22" spans="1:32" s="45" customFormat="1" ht="15.5" x14ac:dyDescent="0.35">
      <c r="D22" s="45" t="s">
        <v>39</v>
      </c>
    </row>
    <row r="23" spans="1:32" s="11" customFormat="1" ht="12.5" hidden="1" x14ac:dyDescent="0.25">
      <c r="A23" s="9"/>
      <c r="B23" s="9"/>
      <c r="C23" s="9"/>
      <c r="D23" s="70" t="s">
        <v>39</v>
      </c>
      <c r="E23" s="9"/>
      <c r="F23" s="10"/>
      <c r="L23" s="9"/>
      <c r="M23" s="9"/>
      <c r="N23" s="9"/>
      <c r="O23" s="9"/>
    </row>
    <row r="24" spans="1:32" ht="16" hidden="1" thickBot="1" x14ac:dyDescent="0.4">
      <c r="A24" s="508" t="s">
        <v>40</v>
      </c>
      <c r="B24" s="508"/>
      <c r="C24" s="508"/>
      <c r="D24" s="508"/>
      <c r="E24" s="508"/>
      <c r="F24" s="508"/>
      <c r="G24" s="508"/>
      <c r="H24" s="508"/>
      <c r="I24" s="508"/>
      <c r="J24" s="508"/>
      <c r="K24" s="508"/>
      <c r="L24" s="508"/>
      <c r="M24" s="508"/>
      <c r="N24" s="508"/>
      <c r="O24" s="508"/>
    </row>
    <row r="25" spans="1:32" s="27" customFormat="1" ht="50.25" hidden="1" customHeight="1" thickTop="1" thickBot="1" x14ac:dyDescent="0.3">
      <c r="A25" s="71" t="s">
        <v>13</v>
      </c>
      <c r="B25" s="72" t="s">
        <v>14</v>
      </c>
      <c r="C25" s="73" t="s">
        <v>15</v>
      </c>
      <c r="D25" s="74" t="s">
        <v>16</v>
      </c>
      <c r="E25" s="75" t="s">
        <v>17</v>
      </c>
      <c r="F25" s="76" t="s">
        <v>18</v>
      </c>
      <c r="G25" s="77">
        <v>1</v>
      </c>
      <c r="H25" s="78">
        <v>2</v>
      </c>
      <c r="I25" s="77">
        <v>3</v>
      </c>
      <c r="J25" s="77">
        <v>3</v>
      </c>
      <c r="K25" s="79">
        <v>4</v>
      </c>
      <c r="L25" s="74" t="s">
        <v>19</v>
      </c>
      <c r="M25" s="80" t="s">
        <v>20</v>
      </c>
      <c r="N25" s="80" t="s">
        <v>21</v>
      </c>
      <c r="O25" s="81" t="s">
        <v>22</v>
      </c>
    </row>
    <row r="26" spans="1:32" s="34" customFormat="1" ht="20.25" hidden="1" customHeight="1" x14ac:dyDescent="0.4">
      <c r="A26" s="509">
        <v>1</v>
      </c>
      <c r="B26" s="510">
        <v>2</v>
      </c>
      <c r="C26" s="511"/>
      <c r="D26" s="82" t="s">
        <v>423</v>
      </c>
      <c r="E26" s="83" t="s">
        <v>422</v>
      </c>
      <c r="F26" s="84" t="s">
        <v>82</v>
      </c>
      <c r="G26" s="512"/>
      <c r="H26" s="85"/>
      <c r="I26" s="85"/>
      <c r="J26" s="85"/>
      <c r="K26" s="308"/>
      <c r="L26" s="514"/>
      <c r="M26" s="86">
        <f>4/4</f>
        <v>1</v>
      </c>
      <c r="N26" s="86">
        <f>(6+6+12)/(9+8+6+7)</f>
        <v>0.8</v>
      </c>
      <c r="O26" s="516"/>
      <c r="Q26" s="35">
        <f>5+6+1+12</f>
        <v>24</v>
      </c>
      <c r="T26" s="35">
        <f>Q26+Q28+Q30+Q32</f>
        <v>50</v>
      </c>
      <c r="V26" s="34" t="s">
        <v>394</v>
      </c>
      <c r="W26" s="161" t="str">
        <f t="shared" ref="W26:W33" si="2">UPPER(V26)</f>
        <v>ГАЙЛЮС МАКСИМ ВИКТОРОВИЧ</v>
      </c>
      <c r="Y26" s="34" t="s">
        <v>82</v>
      </c>
    </row>
    <row r="27" spans="1:32" s="34" customFormat="1" ht="20.25" hidden="1" customHeight="1" x14ac:dyDescent="0.35">
      <c r="A27" s="498"/>
      <c r="B27" s="500"/>
      <c r="C27" s="502"/>
      <c r="D27" s="37" t="s">
        <v>279</v>
      </c>
      <c r="E27" s="38" t="s">
        <v>366</v>
      </c>
      <c r="F27" s="39" t="s">
        <v>29</v>
      </c>
      <c r="G27" s="513"/>
      <c r="H27" s="40"/>
      <c r="I27" s="40"/>
      <c r="J27" s="40"/>
      <c r="K27" s="309"/>
      <c r="L27" s="515"/>
      <c r="M27" s="42"/>
      <c r="N27" s="43"/>
      <c r="O27" s="507"/>
      <c r="Q27" s="35">
        <f>7+1+2</f>
        <v>10</v>
      </c>
      <c r="T27" s="35">
        <f>Q27+Q29+Q31+Q33</f>
        <v>50</v>
      </c>
      <c r="V27" s="34" t="s">
        <v>393</v>
      </c>
      <c r="W27" s="161" t="str">
        <f t="shared" si="2"/>
        <v>КОЛАЙДО НИКОЛАЙ ВЛАДИМИРОВИЧ</v>
      </c>
      <c r="Y27" s="34" t="s">
        <v>29</v>
      </c>
    </row>
    <row r="28" spans="1:32" s="34" customFormat="1" ht="20.25" hidden="1" customHeight="1" x14ac:dyDescent="0.4">
      <c r="A28" s="486">
        <v>2</v>
      </c>
      <c r="B28" s="499"/>
      <c r="C28" s="501"/>
      <c r="D28" s="46" t="s">
        <v>424</v>
      </c>
      <c r="E28" s="47" t="s">
        <v>421</v>
      </c>
      <c r="F28" s="48" t="s">
        <v>82</v>
      </c>
      <c r="G28" s="49"/>
      <c r="H28" s="492"/>
      <c r="I28" s="50"/>
      <c r="J28" s="50"/>
      <c r="K28" s="310"/>
      <c r="L28" s="504"/>
      <c r="M28" s="52">
        <f>2/4</f>
        <v>0.5</v>
      </c>
      <c r="N28" s="52">
        <f>(3+2+6+6)/(9+8+8+8)</f>
        <v>0.51515151515151514</v>
      </c>
      <c r="O28" s="506"/>
      <c r="Q28" s="35">
        <f>7+1+4</f>
        <v>12</v>
      </c>
      <c r="V28" s="34" t="s">
        <v>392</v>
      </c>
      <c r="W28" s="161" t="str">
        <f t="shared" si="2"/>
        <v>ПОПЕКА ГЕОРГИЙ РОМАНОВИЧ</v>
      </c>
      <c r="Y28" s="34" t="s">
        <v>82</v>
      </c>
    </row>
    <row r="29" spans="1:32" s="34" customFormat="1" ht="20.25" hidden="1" customHeight="1" x14ac:dyDescent="0.35">
      <c r="A29" s="498"/>
      <c r="B29" s="500"/>
      <c r="C29" s="502"/>
      <c r="D29" s="37" t="s">
        <v>425</v>
      </c>
      <c r="E29" s="38" t="s">
        <v>420</v>
      </c>
      <c r="F29" s="39" t="s">
        <v>82</v>
      </c>
      <c r="G29" s="54"/>
      <c r="H29" s="503"/>
      <c r="I29" s="40"/>
      <c r="J29" s="40"/>
      <c r="K29" s="309"/>
      <c r="L29" s="505"/>
      <c r="M29" s="43"/>
      <c r="N29" s="43"/>
      <c r="O29" s="507"/>
      <c r="Q29" s="35">
        <f>5+6+1+12</f>
        <v>24</v>
      </c>
      <c r="V29" s="34" t="s">
        <v>391</v>
      </c>
      <c r="W29" s="161" t="str">
        <f t="shared" si="2"/>
        <v>СИМОНОВ ГРИГОРИЙ ГРИГОРЬЕВИЧ</v>
      </c>
      <c r="Y29" s="34" t="s">
        <v>82</v>
      </c>
    </row>
    <row r="30" spans="1:32" s="34" customFormat="1" ht="20.25" hidden="1" customHeight="1" x14ac:dyDescent="0.4">
      <c r="A30" s="486">
        <v>3</v>
      </c>
      <c r="B30" s="499"/>
      <c r="C30" s="501"/>
      <c r="D30" s="46" t="s">
        <v>416</v>
      </c>
      <c r="E30" s="47" t="s">
        <v>419</v>
      </c>
      <c r="F30" s="48"/>
      <c r="G30" s="49"/>
      <c r="H30" s="50"/>
      <c r="I30" s="492"/>
      <c r="J30" s="492"/>
      <c r="K30" s="310"/>
      <c r="L30" s="504"/>
      <c r="M30" s="52">
        <f>0/4</f>
        <v>0</v>
      </c>
      <c r="N30" s="52">
        <f>(1+2+2)/(6+7+8+8)</f>
        <v>0.17241379310344829</v>
      </c>
      <c r="O30" s="506"/>
      <c r="Q30" s="35">
        <f>2+12</f>
        <v>14</v>
      </c>
      <c r="V30" s="34" t="s">
        <v>388</v>
      </c>
      <c r="W30" s="161" t="str">
        <f t="shared" si="2"/>
        <v>ГЕЙЕР МАРК</v>
      </c>
    </row>
    <row r="31" spans="1:32" s="34" customFormat="1" ht="20.25" hidden="1" customHeight="1" x14ac:dyDescent="0.35">
      <c r="A31" s="498"/>
      <c r="B31" s="500"/>
      <c r="C31" s="502"/>
      <c r="D31" s="37" t="s">
        <v>417</v>
      </c>
      <c r="E31" s="38" t="s">
        <v>418</v>
      </c>
      <c r="F31" s="39" t="s">
        <v>82</v>
      </c>
      <c r="G31" s="54"/>
      <c r="H31" s="40"/>
      <c r="I31" s="503"/>
      <c r="J31" s="503"/>
      <c r="K31" s="309"/>
      <c r="L31" s="505"/>
      <c r="M31" s="55"/>
      <c r="N31" s="56"/>
      <c r="O31" s="507"/>
      <c r="Q31" s="35">
        <f>12+4</f>
        <v>16</v>
      </c>
      <c r="V31" s="34" t="s">
        <v>387</v>
      </c>
      <c r="W31" s="161" t="str">
        <f t="shared" si="2"/>
        <v>РИМЕР ГЕРМАН ЕВГЕНЬЕВИЧ</v>
      </c>
      <c r="Y31" s="34" t="s">
        <v>82</v>
      </c>
    </row>
    <row r="32" spans="1:32" s="34" customFormat="1" ht="20.25" hidden="1" customHeight="1" x14ac:dyDescent="0.4">
      <c r="A32" s="486">
        <v>4</v>
      </c>
      <c r="B32" s="697"/>
      <c r="C32" s="699"/>
      <c r="D32" s="298"/>
      <c r="E32" s="299"/>
      <c r="F32" s="300"/>
      <c r="G32" s="301"/>
      <c r="H32" s="302"/>
      <c r="I32" s="302"/>
      <c r="J32" s="302"/>
      <c r="K32" s="525"/>
      <c r="L32" s="701"/>
      <c r="M32" s="311"/>
      <c r="N32" s="311"/>
      <c r="O32" s="703"/>
      <c r="Q32" s="35">
        <v>0</v>
      </c>
      <c r="W32" s="161" t="str">
        <f t="shared" si="2"/>
        <v/>
      </c>
    </row>
    <row r="33" spans="1:23" s="45" customFormat="1" ht="20.25" hidden="1" customHeight="1" thickBot="1" x14ac:dyDescent="0.4">
      <c r="A33" s="487"/>
      <c r="B33" s="698"/>
      <c r="C33" s="700"/>
      <c r="D33" s="303"/>
      <c r="E33" s="304"/>
      <c r="F33" s="305"/>
      <c r="G33" s="306"/>
      <c r="H33" s="307"/>
      <c r="I33" s="307"/>
      <c r="J33" s="307"/>
      <c r="K33" s="526"/>
      <c r="L33" s="702"/>
      <c r="M33" s="312"/>
      <c r="N33" s="312"/>
      <c r="O33" s="704"/>
      <c r="Q33" s="88">
        <v>0</v>
      </c>
      <c r="W33" s="161" t="str">
        <f t="shared" si="2"/>
        <v/>
      </c>
    </row>
    <row r="34" spans="1:23" s="45" customFormat="1" ht="7.9" hidden="1" customHeight="1" x14ac:dyDescent="0.35">
      <c r="D34" s="45" t="s">
        <v>39</v>
      </c>
    </row>
    <row r="35" spans="1:23" ht="15" hidden="1" customHeight="1" thickBot="1" x14ac:dyDescent="0.4">
      <c r="A35" s="508" t="s">
        <v>53</v>
      </c>
      <c r="B35" s="508"/>
      <c r="C35" s="508"/>
      <c r="D35" s="508"/>
      <c r="E35" s="508"/>
      <c r="F35" s="508"/>
      <c r="G35" s="508"/>
      <c r="H35" s="508"/>
      <c r="I35" s="508"/>
      <c r="J35" s="508"/>
      <c r="K35" s="508"/>
      <c r="L35" s="508"/>
      <c r="M35" s="508"/>
      <c r="N35" s="508"/>
      <c r="O35" s="508"/>
    </row>
    <row r="36" spans="1:23" s="27" customFormat="1" ht="50.25" hidden="1" customHeight="1" thickTop="1" thickBot="1" x14ac:dyDescent="0.3">
      <c r="A36" s="71" t="s">
        <v>13</v>
      </c>
      <c r="B36" s="72" t="s">
        <v>14</v>
      </c>
      <c r="C36" s="73" t="s">
        <v>15</v>
      </c>
      <c r="D36" s="74" t="s">
        <v>16</v>
      </c>
      <c r="E36" s="75" t="s">
        <v>17</v>
      </c>
      <c r="F36" s="76" t="s">
        <v>18</v>
      </c>
      <c r="G36" s="77">
        <v>1</v>
      </c>
      <c r="H36" s="78">
        <v>2</v>
      </c>
      <c r="I36" s="77">
        <v>3</v>
      </c>
      <c r="J36" s="77">
        <v>3</v>
      </c>
      <c r="K36" s="79">
        <v>4</v>
      </c>
      <c r="L36" s="74" t="s">
        <v>19</v>
      </c>
      <c r="M36" s="80" t="s">
        <v>20</v>
      </c>
      <c r="N36" s="80" t="s">
        <v>21</v>
      </c>
      <c r="O36" s="81" t="s">
        <v>22</v>
      </c>
    </row>
    <row r="37" spans="1:23" s="34" customFormat="1" ht="20.25" hidden="1" customHeight="1" x14ac:dyDescent="0.4">
      <c r="A37" s="509">
        <v>1</v>
      </c>
      <c r="B37" s="510">
        <v>3</v>
      </c>
      <c r="C37" s="511"/>
      <c r="D37" s="82" t="s">
        <v>54</v>
      </c>
      <c r="E37" s="83" t="s">
        <v>33</v>
      </c>
      <c r="F37" s="84" t="s">
        <v>29</v>
      </c>
      <c r="G37" s="512"/>
      <c r="H37" s="85"/>
      <c r="I37" s="85"/>
      <c r="J37" s="85"/>
      <c r="K37" s="89"/>
      <c r="L37" s="514"/>
      <c r="M37" s="86">
        <f>4/4</f>
        <v>1</v>
      </c>
      <c r="N37" s="86">
        <f>(6+6+12)/(9+8+6+7)</f>
        <v>0.8</v>
      </c>
      <c r="O37" s="516"/>
      <c r="Q37" s="35">
        <f>5+6+1+12</f>
        <v>24</v>
      </c>
      <c r="T37" s="35">
        <f>Q37+Q39+Q41+Q43</f>
        <v>50</v>
      </c>
    </row>
    <row r="38" spans="1:23" s="34" customFormat="1" ht="20.25" hidden="1" customHeight="1" x14ac:dyDescent="0.35">
      <c r="A38" s="498"/>
      <c r="B38" s="500"/>
      <c r="C38" s="502"/>
      <c r="D38" s="37" t="s">
        <v>55</v>
      </c>
      <c r="E38" s="38" t="s">
        <v>31</v>
      </c>
      <c r="F38" s="39" t="s">
        <v>56</v>
      </c>
      <c r="G38" s="513"/>
      <c r="H38" s="40"/>
      <c r="I38" s="40"/>
      <c r="J38" s="40"/>
      <c r="K38" s="41"/>
      <c r="L38" s="515"/>
      <c r="M38" s="42"/>
      <c r="N38" s="43"/>
      <c r="O38" s="507"/>
      <c r="Q38" s="35">
        <f>7+1+2</f>
        <v>10</v>
      </c>
      <c r="T38" s="35">
        <f>Q38+Q40+Q42+Q44</f>
        <v>50</v>
      </c>
    </row>
    <row r="39" spans="1:23" s="34" customFormat="1" ht="20.25" hidden="1" customHeight="1" x14ac:dyDescent="0.4">
      <c r="A39" s="486">
        <v>2</v>
      </c>
      <c r="B39" s="499"/>
      <c r="C39" s="501"/>
      <c r="D39" s="46" t="s">
        <v>57</v>
      </c>
      <c r="E39" s="47" t="s">
        <v>58</v>
      </c>
      <c r="F39" s="48" t="s">
        <v>24</v>
      </c>
      <c r="G39" s="49"/>
      <c r="H39" s="492"/>
      <c r="I39" s="50"/>
      <c r="J39" s="50"/>
      <c r="K39" s="51"/>
      <c r="L39" s="504"/>
      <c r="M39" s="52">
        <f>2/4</f>
        <v>0.5</v>
      </c>
      <c r="N39" s="52">
        <f>(3+2+6+6)/(9+8+8+8)</f>
        <v>0.51515151515151514</v>
      </c>
      <c r="O39" s="506"/>
      <c r="Q39" s="35">
        <f>7+1+4</f>
        <v>12</v>
      </c>
    </row>
    <row r="40" spans="1:23" s="34" customFormat="1" ht="20.25" hidden="1" customHeight="1" x14ac:dyDescent="0.35">
      <c r="A40" s="498"/>
      <c r="B40" s="500"/>
      <c r="C40" s="502"/>
      <c r="D40" s="37" t="s">
        <v>59</v>
      </c>
      <c r="E40" s="38" t="s">
        <v>60</v>
      </c>
      <c r="F40" s="39" t="s">
        <v>24</v>
      </c>
      <c r="G40" s="54"/>
      <c r="H40" s="503"/>
      <c r="I40" s="40"/>
      <c r="J40" s="40"/>
      <c r="K40" s="41"/>
      <c r="L40" s="505"/>
      <c r="M40" s="43"/>
      <c r="N40" s="43"/>
      <c r="O40" s="507"/>
      <c r="Q40" s="35">
        <f>5+6+1+12</f>
        <v>24</v>
      </c>
    </row>
    <row r="41" spans="1:23" s="34" customFormat="1" ht="20.25" hidden="1" customHeight="1" x14ac:dyDescent="0.4">
      <c r="A41" s="486">
        <v>3</v>
      </c>
      <c r="B41" s="499"/>
      <c r="C41" s="501"/>
      <c r="D41" s="46" t="s">
        <v>61</v>
      </c>
      <c r="E41" s="47" t="s">
        <v>23</v>
      </c>
      <c r="F41" s="48" t="s">
        <v>29</v>
      </c>
      <c r="G41" s="49"/>
      <c r="H41" s="50"/>
      <c r="I41" s="492"/>
      <c r="J41" s="492"/>
      <c r="K41" s="51"/>
      <c r="L41" s="504"/>
      <c r="M41" s="52">
        <f>0/4</f>
        <v>0</v>
      </c>
      <c r="N41" s="52">
        <f>(1+2+2)/(6+7+8+8)</f>
        <v>0.17241379310344829</v>
      </c>
      <c r="O41" s="506"/>
      <c r="Q41" s="35">
        <f>2+12</f>
        <v>14</v>
      </c>
    </row>
    <row r="42" spans="1:23" s="34" customFormat="1" ht="20.25" hidden="1" customHeight="1" x14ac:dyDescent="0.35">
      <c r="A42" s="498"/>
      <c r="B42" s="500"/>
      <c r="C42" s="502"/>
      <c r="D42" s="37" t="s">
        <v>62</v>
      </c>
      <c r="E42" s="38" t="s">
        <v>63</v>
      </c>
      <c r="F42" s="39" t="s">
        <v>29</v>
      </c>
      <c r="G42" s="54"/>
      <c r="H42" s="40"/>
      <c r="I42" s="503"/>
      <c r="J42" s="503"/>
      <c r="K42" s="41"/>
      <c r="L42" s="505"/>
      <c r="M42" s="55"/>
      <c r="N42" s="56"/>
      <c r="O42" s="507"/>
      <c r="Q42" s="35">
        <f>12+4</f>
        <v>16</v>
      </c>
    </row>
    <row r="43" spans="1:23" s="34" customFormat="1" ht="20.25" hidden="1" customHeight="1" x14ac:dyDescent="0.4">
      <c r="A43" s="486">
        <v>4</v>
      </c>
      <c r="B43" s="488"/>
      <c r="C43" s="490"/>
      <c r="D43" s="58" t="s">
        <v>32</v>
      </c>
      <c r="E43" s="59" t="s">
        <v>64</v>
      </c>
      <c r="F43" s="60" t="s">
        <v>49</v>
      </c>
      <c r="G43" s="61"/>
      <c r="H43" s="62"/>
      <c r="I43" s="62"/>
      <c r="J43" s="62"/>
      <c r="K43" s="492"/>
      <c r="L43" s="494"/>
      <c r="M43" s="63"/>
      <c r="N43" s="63"/>
      <c r="O43" s="496"/>
      <c r="Q43" s="35">
        <v>0</v>
      </c>
    </row>
    <row r="44" spans="1:23" s="45" customFormat="1" ht="20.25" hidden="1" customHeight="1" thickBot="1" x14ac:dyDescent="0.4">
      <c r="A44" s="487"/>
      <c r="B44" s="489"/>
      <c r="C44" s="491"/>
      <c r="D44" s="90" t="s">
        <v>65</v>
      </c>
      <c r="E44" s="91" t="s">
        <v>66</v>
      </c>
      <c r="F44" s="92" t="s">
        <v>67</v>
      </c>
      <c r="G44" s="93"/>
      <c r="H44" s="94"/>
      <c r="I44" s="94"/>
      <c r="J44" s="94"/>
      <c r="K44" s="493"/>
      <c r="L44" s="495"/>
      <c r="M44" s="87"/>
      <c r="N44" s="87"/>
      <c r="O44" s="497"/>
      <c r="Q44" s="88">
        <v>0</v>
      </c>
    </row>
    <row r="45" spans="1:23" s="45" customFormat="1" ht="20.25" hidden="1" customHeight="1" x14ac:dyDescent="0.35">
      <c r="A45" s="95"/>
      <c r="B45" s="96"/>
      <c r="C45" s="97"/>
      <c r="D45" s="98" t="s">
        <v>39</v>
      </c>
      <c r="E45" s="98"/>
      <c r="F45" s="98"/>
      <c r="G45" s="99"/>
      <c r="H45" s="99"/>
      <c r="I45" s="99"/>
      <c r="J45" s="99"/>
      <c r="K45" s="100"/>
      <c r="L45" s="101"/>
      <c r="M45" s="102"/>
      <c r="N45" s="102"/>
      <c r="O45" s="103"/>
      <c r="Q45" s="88"/>
    </row>
    <row r="46" spans="1:23" ht="15" hidden="1" customHeight="1" thickBot="1" x14ac:dyDescent="0.4">
      <c r="A46" s="508" t="s">
        <v>68</v>
      </c>
      <c r="B46" s="508"/>
      <c r="C46" s="508"/>
      <c r="D46" s="508"/>
      <c r="E46" s="508"/>
      <c r="F46" s="508"/>
      <c r="G46" s="508"/>
      <c r="H46" s="508"/>
      <c r="I46" s="508"/>
      <c r="J46" s="508"/>
      <c r="K46" s="508"/>
      <c r="L46" s="508"/>
      <c r="M46" s="508"/>
      <c r="N46" s="508"/>
      <c r="O46" s="508"/>
    </row>
    <row r="47" spans="1:23" s="27" customFormat="1" ht="50.25" hidden="1" customHeight="1" thickTop="1" thickBot="1" x14ac:dyDescent="0.3">
      <c r="A47" s="71" t="s">
        <v>13</v>
      </c>
      <c r="B47" s="72" t="s">
        <v>14</v>
      </c>
      <c r="C47" s="73" t="s">
        <v>15</v>
      </c>
      <c r="D47" s="74" t="s">
        <v>16</v>
      </c>
      <c r="E47" s="75" t="s">
        <v>17</v>
      </c>
      <c r="F47" s="76" t="s">
        <v>18</v>
      </c>
      <c r="G47" s="77">
        <v>1</v>
      </c>
      <c r="H47" s="78">
        <v>2</v>
      </c>
      <c r="I47" s="77">
        <v>3</v>
      </c>
      <c r="J47" s="77">
        <v>3</v>
      </c>
      <c r="K47" s="79">
        <v>4</v>
      </c>
      <c r="L47" s="74" t="s">
        <v>19</v>
      </c>
      <c r="M47" s="80" t="s">
        <v>20</v>
      </c>
      <c r="N47" s="80" t="s">
        <v>21</v>
      </c>
      <c r="O47" s="81" t="s">
        <v>22</v>
      </c>
    </row>
    <row r="48" spans="1:23" s="34" customFormat="1" ht="20.25" hidden="1" customHeight="1" x14ac:dyDescent="0.4">
      <c r="A48" s="509">
        <v>1</v>
      </c>
      <c r="B48" s="510">
        <v>4</v>
      </c>
      <c r="C48" s="511"/>
      <c r="D48" s="82" t="s">
        <v>55</v>
      </c>
      <c r="E48" s="83" t="s">
        <v>69</v>
      </c>
      <c r="F48" s="84" t="s">
        <v>56</v>
      </c>
      <c r="G48" s="512"/>
      <c r="H48" s="85"/>
      <c r="I48" s="85"/>
      <c r="J48" s="85"/>
      <c r="K48" s="89"/>
      <c r="L48" s="514"/>
      <c r="M48" s="86">
        <f>4/4</f>
        <v>1</v>
      </c>
      <c r="N48" s="86">
        <f>(6+6+12)/(9+8+6+7)</f>
        <v>0.8</v>
      </c>
      <c r="O48" s="516"/>
      <c r="Q48" s="35">
        <f>5+6+1+12</f>
        <v>24</v>
      </c>
      <c r="T48" s="35">
        <f>Q48+Q50+Q52+Q54</f>
        <v>50</v>
      </c>
    </row>
    <row r="49" spans="1:20" s="34" customFormat="1" ht="20.25" hidden="1" customHeight="1" x14ac:dyDescent="0.35">
      <c r="A49" s="498"/>
      <c r="B49" s="500"/>
      <c r="C49" s="502"/>
      <c r="D49" s="37" t="s">
        <v>70</v>
      </c>
      <c r="E49" s="38" t="s">
        <v>33</v>
      </c>
      <c r="F49" s="39" t="s">
        <v>24</v>
      </c>
      <c r="G49" s="513"/>
      <c r="H49" s="40"/>
      <c r="I49" s="40"/>
      <c r="J49" s="40"/>
      <c r="K49" s="41"/>
      <c r="L49" s="515"/>
      <c r="M49" s="42"/>
      <c r="N49" s="43"/>
      <c r="O49" s="507"/>
      <c r="Q49" s="35">
        <f>7+1+2</f>
        <v>10</v>
      </c>
      <c r="T49" s="35">
        <f>Q49+Q51+Q53+Q55</f>
        <v>50</v>
      </c>
    </row>
    <row r="50" spans="1:20" s="34" customFormat="1" ht="20.25" hidden="1" customHeight="1" x14ac:dyDescent="0.4">
      <c r="A50" s="486">
        <v>2</v>
      </c>
      <c r="B50" s="499"/>
      <c r="C50" s="501"/>
      <c r="D50" s="46" t="s">
        <v>71</v>
      </c>
      <c r="E50" s="47" t="s">
        <v>48</v>
      </c>
      <c r="F50" s="48" t="s">
        <v>29</v>
      </c>
      <c r="G50" s="49"/>
      <c r="H50" s="492"/>
      <c r="I50" s="50"/>
      <c r="J50" s="50"/>
      <c r="K50" s="51"/>
      <c r="L50" s="504"/>
      <c r="M50" s="52">
        <f>2/4</f>
        <v>0.5</v>
      </c>
      <c r="N50" s="52">
        <f>(3+2+6+6)/(9+8+8+8)</f>
        <v>0.51515151515151514</v>
      </c>
      <c r="O50" s="506"/>
      <c r="Q50" s="35">
        <f>7+1+4</f>
        <v>12</v>
      </c>
    </row>
    <row r="51" spans="1:20" s="34" customFormat="1" ht="20.25" hidden="1" customHeight="1" x14ac:dyDescent="0.35">
      <c r="A51" s="498"/>
      <c r="B51" s="500"/>
      <c r="C51" s="502"/>
      <c r="D51" s="37" t="s">
        <v>71</v>
      </c>
      <c r="E51" s="38" t="s">
        <v>72</v>
      </c>
      <c r="F51" s="39" t="s">
        <v>29</v>
      </c>
      <c r="G51" s="54"/>
      <c r="H51" s="503"/>
      <c r="I51" s="40"/>
      <c r="J51" s="40"/>
      <c r="K51" s="41"/>
      <c r="L51" s="505"/>
      <c r="M51" s="43"/>
      <c r="N51" s="43"/>
      <c r="O51" s="507"/>
      <c r="Q51" s="35">
        <f>5+6+1+12</f>
        <v>24</v>
      </c>
    </row>
    <row r="52" spans="1:20" s="34" customFormat="1" ht="20.25" hidden="1" customHeight="1" x14ac:dyDescent="0.4">
      <c r="A52" s="486">
        <v>3</v>
      </c>
      <c r="B52" s="499"/>
      <c r="C52" s="501"/>
      <c r="D52" s="46" t="s">
        <v>73</v>
      </c>
      <c r="E52" s="47" t="s">
        <v>74</v>
      </c>
      <c r="F52" s="48" t="s">
        <v>24</v>
      </c>
      <c r="G52" s="49"/>
      <c r="H52" s="50"/>
      <c r="I52" s="492"/>
      <c r="J52" s="492"/>
      <c r="K52" s="51"/>
      <c r="L52" s="504"/>
      <c r="M52" s="52">
        <f>0/4</f>
        <v>0</v>
      </c>
      <c r="N52" s="52">
        <f>(1+2+2)/(6+7+8+8)</f>
        <v>0.17241379310344829</v>
      </c>
      <c r="O52" s="506"/>
      <c r="Q52" s="35">
        <f>2+12</f>
        <v>14</v>
      </c>
    </row>
    <row r="53" spans="1:20" s="34" customFormat="1" ht="20.25" hidden="1" customHeight="1" x14ac:dyDescent="0.35">
      <c r="A53" s="498"/>
      <c r="B53" s="500"/>
      <c r="C53" s="502"/>
      <c r="D53" s="37" t="s">
        <v>75</v>
      </c>
      <c r="E53" s="38" t="s">
        <v>35</v>
      </c>
      <c r="F53" s="39" t="s">
        <v>24</v>
      </c>
      <c r="G53" s="54"/>
      <c r="H53" s="40"/>
      <c r="I53" s="503"/>
      <c r="J53" s="503"/>
      <c r="K53" s="41"/>
      <c r="L53" s="505"/>
      <c r="M53" s="55"/>
      <c r="N53" s="56"/>
      <c r="O53" s="507"/>
      <c r="Q53" s="35">
        <f>12+4</f>
        <v>16</v>
      </c>
    </row>
    <row r="54" spans="1:20" s="34" customFormat="1" ht="20.25" hidden="1" customHeight="1" x14ac:dyDescent="0.4">
      <c r="A54" s="486">
        <v>4</v>
      </c>
      <c r="B54" s="488"/>
      <c r="C54" s="490"/>
      <c r="D54" s="58" t="s">
        <v>76</v>
      </c>
      <c r="E54" s="59" t="s">
        <v>77</v>
      </c>
      <c r="F54" s="60" t="s">
        <v>24</v>
      </c>
      <c r="G54" s="61"/>
      <c r="H54" s="62"/>
      <c r="I54" s="62"/>
      <c r="J54" s="62"/>
      <c r="K54" s="492"/>
      <c r="L54" s="494"/>
      <c r="M54" s="63"/>
      <c r="N54" s="63"/>
      <c r="O54" s="496"/>
      <c r="Q54" s="35">
        <v>0</v>
      </c>
    </row>
    <row r="55" spans="1:20" s="45" customFormat="1" ht="20.25" hidden="1" customHeight="1" thickBot="1" x14ac:dyDescent="0.4">
      <c r="A55" s="487"/>
      <c r="B55" s="489"/>
      <c r="C55" s="491"/>
      <c r="D55" s="90" t="s">
        <v>78</v>
      </c>
      <c r="E55" s="91" t="s">
        <v>74</v>
      </c>
      <c r="F55" s="92" t="s">
        <v>79</v>
      </c>
      <c r="G55" s="93"/>
      <c r="H55" s="94"/>
      <c r="I55" s="94"/>
      <c r="J55" s="94"/>
      <c r="K55" s="493"/>
      <c r="L55" s="495"/>
      <c r="M55" s="87"/>
      <c r="N55" s="87"/>
      <c r="O55" s="497"/>
      <c r="Q55" s="88">
        <v>0</v>
      </c>
    </row>
    <row r="56" spans="1:20" ht="12" hidden="1" customHeight="1" x14ac:dyDescent="0.25">
      <c r="D56" s="14" t="s">
        <v>80</v>
      </c>
      <c r="E56" s="14" t="s">
        <v>23</v>
      </c>
      <c r="F56" s="104" t="s">
        <v>24</v>
      </c>
    </row>
    <row r="57" spans="1:20" ht="12" hidden="1" customHeight="1" x14ac:dyDescent="0.25">
      <c r="D57" s="14" t="s">
        <v>25</v>
      </c>
      <c r="E57" s="14" t="s">
        <v>26</v>
      </c>
      <c r="F57" s="104" t="s">
        <v>24</v>
      </c>
    </row>
    <row r="58" spans="1:20" ht="12" hidden="1" customHeight="1" x14ac:dyDescent="0.25">
      <c r="D58" s="14" t="s">
        <v>81</v>
      </c>
      <c r="E58" s="14" t="s">
        <v>33</v>
      </c>
      <c r="F58" s="104" t="s">
        <v>82</v>
      </c>
    </row>
    <row r="59" spans="1:20" ht="12" hidden="1" customHeight="1" x14ac:dyDescent="0.25">
      <c r="D59" s="14" t="s">
        <v>83</v>
      </c>
      <c r="E59" s="14" t="s">
        <v>84</v>
      </c>
      <c r="F59" s="104" t="s">
        <v>79</v>
      </c>
    </row>
    <row r="60" spans="1:20" ht="12" hidden="1" customHeight="1" x14ac:dyDescent="0.25">
      <c r="D60" s="14" t="s">
        <v>85</v>
      </c>
      <c r="E60" s="14" t="s">
        <v>86</v>
      </c>
      <c r="F60" s="104" t="s">
        <v>24</v>
      </c>
    </row>
    <row r="61" spans="1:20" ht="12" hidden="1" customHeight="1" x14ac:dyDescent="0.25">
      <c r="D61" s="14" t="s">
        <v>87</v>
      </c>
      <c r="E61" s="14" t="s">
        <v>88</v>
      </c>
      <c r="F61" s="104" t="s">
        <v>29</v>
      </c>
    </row>
    <row r="62" spans="1:20" ht="12" hidden="1" customHeight="1" x14ac:dyDescent="0.25">
      <c r="D62" s="14" t="s">
        <v>55</v>
      </c>
      <c r="E62" s="14" t="s">
        <v>69</v>
      </c>
      <c r="F62" s="104" t="s">
        <v>56</v>
      </c>
    </row>
    <row r="63" spans="1:20" ht="12" hidden="1" customHeight="1" x14ac:dyDescent="0.25">
      <c r="D63" s="14" t="s">
        <v>70</v>
      </c>
      <c r="E63" s="14" t="s">
        <v>33</v>
      </c>
      <c r="F63" s="104" t="s">
        <v>24</v>
      </c>
    </row>
    <row r="64" spans="1:20" ht="12" hidden="1" customHeight="1" x14ac:dyDescent="0.25">
      <c r="D64" s="14" t="s">
        <v>54</v>
      </c>
      <c r="E64" s="14" t="s">
        <v>33</v>
      </c>
      <c r="F64" s="104" t="s">
        <v>29</v>
      </c>
    </row>
    <row r="65" spans="4:6" ht="12" hidden="1" customHeight="1" x14ac:dyDescent="0.25">
      <c r="D65" s="14" t="s">
        <v>55</v>
      </c>
      <c r="E65" s="14" t="s">
        <v>31</v>
      </c>
      <c r="F65" s="104" t="s">
        <v>56</v>
      </c>
    </row>
    <row r="66" spans="4:6" ht="12" hidden="1" customHeight="1" x14ac:dyDescent="0.25">
      <c r="D66" s="14" t="s">
        <v>89</v>
      </c>
      <c r="E66" s="14" t="s">
        <v>23</v>
      </c>
      <c r="F66" s="104" t="s">
        <v>49</v>
      </c>
    </row>
    <row r="67" spans="4:6" ht="12" hidden="1" customHeight="1" x14ac:dyDescent="0.25">
      <c r="D67" s="14" t="s">
        <v>90</v>
      </c>
      <c r="E67" s="14" t="s">
        <v>91</v>
      </c>
      <c r="F67" s="104" t="s">
        <v>29</v>
      </c>
    </row>
    <row r="68" spans="4:6" ht="12" hidden="1" customHeight="1" x14ac:dyDescent="0.25">
      <c r="D68" s="14" t="s">
        <v>92</v>
      </c>
      <c r="E68" s="14" t="s">
        <v>74</v>
      </c>
      <c r="F68" s="104" t="s">
        <v>24</v>
      </c>
    </row>
    <row r="69" spans="4:6" ht="12" hidden="1" customHeight="1" x14ac:dyDescent="0.25">
      <c r="D69" s="14" t="s">
        <v>93</v>
      </c>
      <c r="E69" s="14" t="s">
        <v>94</v>
      </c>
      <c r="F69" s="104" t="s">
        <v>24</v>
      </c>
    </row>
    <row r="70" spans="4:6" ht="12" hidden="1" customHeight="1" x14ac:dyDescent="0.25">
      <c r="D70" s="14" t="s">
        <v>41</v>
      </c>
      <c r="E70" s="14" t="s">
        <v>42</v>
      </c>
      <c r="F70" s="104" t="s">
        <v>29</v>
      </c>
    </row>
    <row r="71" spans="4:6" ht="12" hidden="1" customHeight="1" x14ac:dyDescent="0.25">
      <c r="D71" s="14" t="s">
        <v>43</v>
      </c>
      <c r="E71" s="14" t="s">
        <v>44</v>
      </c>
      <c r="F71" s="104" t="s">
        <v>29</v>
      </c>
    </row>
    <row r="72" spans="4:6" ht="12" hidden="1" customHeight="1" x14ac:dyDescent="0.25">
      <c r="D72" s="14" t="s">
        <v>95</v>
      </c>
      <c r="E72" s="14" t="s">
        <v>31</v>
      </c>
      <c r="F72" s="104" t="s">
        <v>24</v>
      </c>
    </row>
    <row r="73" spans="4:6" ht="12" hidden="1" customHeight="1" x14ac:dyDescent="0.25">
      <c r="D73" s="14" t="s">
        <v>96</v>
      </c>
      <c r="E73" s="14" t="s">
        <v>31</v>
      </c>
      <c r="F73" s="104" t="s">
        <v>24</v>
      </c>
    </row>
    <row r="74" spans="4:6" ht="12" hidden="1" customHeight="1" x14ac:dyDescent="0.25">
      <c r="D74" s="14" t="s">
        <v>97</v>
      </c>
      <c r="E74" s="14" t="s">
        <v>60</v>
      </c>
      <c r="F74" s="104" t="s">
        <v>98</v>
      </c>
    </row>
    <row r="75" spans="4:6" ht="12" hidden="1" customHeight="1" x14ac:dyDescent="0.25">
      <c r="D75" s="14" t="s">
        <v>99</v>
      </c>
      <c r="E75" s="14" t="s">
        <v>100</v>
      </c>
      <c r="F75" s="104" t="s">
        <v>82</v>
      </c>
    </row>
    <row r="76" spans="4:6" ht="12" hidden="1" customHeight="1" x14ac:dyDescent="0.25">
      <c r="D76" s="14" t="s">
        <v>32</v>
      </c>
      <c r="E76" s="14" t="s">
        <v>33</v>
      </c>
      <c r="F76" s="104" t="s">
        <v>24</v>
      </c>
    </row>
    <row r="77" spans="4:6" ht="12" hidden="1" customHeight="1" x14ac:dyDescent="0.25">
      <c r="D77" s="14" t="s">
        <v>34</v>
      </c>
      <c r="E77" s="14" t="s">
        <v>35</v>
      </c>
      <c r="F77" s="104" t="s">
        <v>24</v>
      </c>
    </row>
    <row r="78" spans="4:6" ht="12" hidden="1" customHeight="1" x14ac:dyDescent="0.25">
      <c r="D78" s="14" t="s">
        <v>101</v>
      </c>
      <c r="E78" s="14" t="s">
        <v>60</v>
      </c>
      <c r="F78" s="104" t="s">
        <v>24</v>
      </c>
    </row>
    <row r="79" spans="4:6" ht="12" hidden="1" customHeight="1" x14ac:dyDescent="0.25">
      <c r="D79" s="14" t="s">
        <v>102</v>
      </c>
      <c r="E79" s="14" t="s">
        <v>103</v>
      </c>
      <c r="F79" s="104" t="s">
        <v>24</v>
      </c>
    </row>
    <row r="80" spans="4:6" ht="12" hidden="1" customHeight="1" x14ac:dyDescent="0.25">
      <c r="D80" s="14" t="s">
        <v>76</v>
      </c>
      <c r="E80" s="14" t="s">
        <v>77</v>
      </c>
      <c r="F80" s="104" t="s">
        <v>24</v>
      </c>
    </row>
    <row r="81" spans="4:6" ht="12" hidden="1" customHeight="1" x14ac:dyDescent="0.25">
      <c r="D81" s="14" t="s">
        <v>78</v>
      </c>
      <c r="E81" s="14" t="s">
        <v>74</v>
      </c>
      <c r="F81" s="104" t="s">
        <v>79</v>
      </c>
    </row>
    <row r="82" spans="4:6" ht="12" hidden="1" customHeight="1" x14ac:dyDescent="0.25">
      <c r="D82" s="14" t="s">
        <v>57</v>
      </c>
      <c r="E82" s="14" t="s">
        <v>58</v>
      </c>
      <c r="F82" s="104" t="s">
        <v>24</v>
      </c>
    </row>
    <row r="83" spans="4:6" ht="12" hidden="1" customHeight="1" x14ac:dyDescent="0.25">
      <c r="D83" s="14" t="s">
        <v>59</v>
      </c>
      <c r="E83" s="14" t="s">
        <v>60</v>
      </c>
      <c r="F83" s="104" t="s">
        <v>24</v>
      </c>
    </row>
    <row r="84" spans="4:6" ht="12" hidden="1" customHeight="1" x14ac:dyDescent="0.25">
      <c r="D84" s="14" t="s">
        <v>32</v>
      </c>
      <c r="E84" s="14" t="s">
        <v>64</v>
      </c>
      <c r="F84" s="104" t="s">
        <v>49</v>
      </c>
    </row>
    <row r="85" spans="4:6" ht="12" hidden="1" customHeight="1" x14ac:dyDescent="0.25">
      <c r="D85" s="14" t="s">
        <v>65</v>
      </c>
      <c r="E85" s="14" t="s">
        <v>66</v>
      </c>
      <c r="F85" s="104" t="s">
        <v>67</v>
      </c>
    </row>
    <row r="86" spans="4:6" ht="12" hidden="1" customHeight="1" x14ac:dyDescent="0.25">
      <c r="D86" s="14" t="s">
        <v>45</v>
      </c>
      <c r="E86" s="14" t="s">
        <v>23</v>
      </c>
      <c r="F86" s="104" t="s">
        <v>46</v>
      </c>
    </row>
    <row r="87" spans="4:6" ht="12" hidden="1" customHeight="1" x14ac:dyDescent="0.25">
      <c r="D87" s="14" t="s">
        <v>47</v>
      </c>
      <c r="E87" s="14" t="s">
        <v>48</v>
      </c>
      <c r="F87" s="104" t="s">
        <v>49</v>
      </c>
    </row>
    <row r="88" spans="4:6" ht="12" hidden="1" customHeight="1" x14ac:dyDescent="0.25">
      <c r="D88" s="14" t="s">
        <v>104</v>
      </c>
      <c r="E88" s="14" t="s">
        <v>60</v>
      </c>
      <c r="F88" s="104" t="s">
        <v>24</v>
      </c>
    </row>
    <row r="89" spans="4:6" ht="12" hidden="1" customHeight="1" x14ac:dyDescent="0.25">
      <c r="D89" s="14" t="s">
        <v>105</v>
      </c>
      <c r="E89" s="14" t="s">
        <v>28</v>
      </c>
      <c r="F89" s="104" t="s">
        <v>24</v>
      </c>
    </row>
    <row r="90" spans="4:6" ht="12" hidden="1" customHeight="1" x14ac:dyDescent="0.25">
      <c r="D90" s="14" t="s">
        <v>106</v>
      </c>
      <c r="E90" s="14" t="s">
        <v>33</v>
      </c>
      <c r="F90" s="104" t="s">
        <v>79</v>
      </c>
    </row>
    <row r="91" spans="4:6" ht="12" hidden="1" customHeight="1" x14ac:dyDescent="0.25">
      <c r="D91" s="14" t="s">
        <v>107</v>
      </c>
      <c r="E91" s="14" t="s">
        <v>108</v>
      </c>
      <c r="F91" s="104" t="s">
        <v>38</v>
      </c>
    </row>
    <row r="92" spans="4:6" ht="12" hidden="1" customHeight="1" x14ac:dyDescent="0.25">
      <c r="D92" s="14" t="s">
        <v>71</v>
      </c>
      <c r="E92" s="14" t="s">
        <v>48</v>
      </c>
      <c r="F92" s="104" t="s">
        <v>29</v>
      </c>
    </row>
    <row r="93" spans="4:6" ht="12" hidden="1" customHeight="1" x14ac:dyDescent="0.25">
      <c r="D93" s="14" t="s">
        <v>71</v>
      </c>
      <c r="E93" s="14" t="s">
        <v>72</v>
      </c>
      <c r="F93" s="104" t="s">
        <v>29</v>
      </c>
    </row>
    <row r="94" spans="4:6" ht="12" hidden="1" customHeight="1" x14ac:dyDescent="0.25">
      <c r="D94" s="14" t="s">
        <v>109</v>
      </c>
      <c r="E94" s="14" t="s">
        <v>66</v>
      </c>
      <c r="F94" s="104" t="s">
        <v>110</v>
      </c>
    </row>
    <row r="95" spans="4:6" ht="12" hidden="1" customHeight="1" x14ac:dyDescent="0.25">
      <c r="D95" s="14" t="s">
        <v>111</v>
      </c>
      <c r="E95" s="14" t="s">
        <v>103</v>
      </c>
      <c r="F95" s="104" t="s">
        <v>110</v>
      </c>
    </row>
    <row r="96" spans="4:6" ht="12" hidden="1" customHeight="1" x14ac:dyDescent="0.25">
      <c r="D96" s="14" t="s">
        <v>112</v>
      </c>
      <c r="E96" s="14" t="s">
        <v>33</v>
      </c>
      <c r="F96" s="104" t="s">
        <v>24</v>
      </c>
    </row>
    <row r="97" spans="4:6" ht="12" hidden="1" customHeight="1" x14ac:dyDescent="0.25">
      <c r="D97" s="14" t="s">
        <v>113</v>
      </c>
      <c r="E97" s="14" t="s">
        <v>28</v>
      </c>
      <c r="F97" s="104" t="s">
        <v>24</v>
      </c>
    </row>
    <row r="98" spans="4:6" ht="12" hidden="1" customHeight="1" x14ac:dyDescent="0.25">
      <c r="D98" s="14" t="s">
        <v>61</v>
      </c>
      <c r="E98" s="14" t="s">
        <v>23</v>
      </c>
      <c r="F98" s="104" t="s">
        <v>29</v>
      </c>
    </row>
    <row r="99" spans="4:6" ht="12" hidden="1" customHeight="1" x14ac:dyDescent="0.25">
      <c r="D99" s="14" t="s">
        <v>62</v>
      </c>
      <c r="E99" s="14" t="s">
        <v>63</v>
      </c>
      <c r="F99" s="104" t="s">
        <v>29</v>
      </c>
    </row>
    <row r="100" spans="4:6" ht="12" hidden="1" customHeight="1" x14ac:dyDescent="0.25">
      <c r="D100" s="14" t="s">
        <v>114</v>
      </c>
      <c r="E100" s="14" t="s">
        <v>103</v>
      </c>
      <c r="F100" s="104" t="s">
        <v>24</v>
      </c>
    </row>
    <row r="101" spans="4:6" ht="12" hidden="1" customHeight="1" x14ac:dyDescent="0.25">
      <c r="D101" s="14" t="s">
        <v>57</v>
      </c>
      <c r="E101" s="14" t="s">
        <v>84</v>
      </c>
      <c r="F101" s="104" t="s">
        <v>24</v>
      </c>
    </row>
    <row r="102" spans="4:6" ht="12" hidden="1" customHeight="1" x14ac:dyDescent="0.25">
      <c r="D102" s="14" t="s">
        <v>115</v>
      </c>
      <c r="E102" s="14" t="s">
        <v>33</v>
      </c>
      <c r="F102" s="104" t="s">
        <v>67</v>
      </c>
    </row>
    <row r="103" spans="4:6" ht="12" hidden="1" customHeight="1" x14ac:dyDescent="0.25">
      <c r="D103" s="14" t="s">
        <v>116</v>
      </c>
      <c r="E103" s="14" t="s">
        <v>84</v>
      </c>
      <c r="F103" s="104" t="s">
        <v>67</v>
      </c>
    </row>
    <row r="104" spans="4:6" ht="12" hidden="1" customHeight="1" x14ac:dyDescent="0.25">
      <c r="D104" s="14" t="s">
        <v>36</v>
      </c>
      <c r="E104" s="14" t="s">
        <v>35</v>
      </c>
      <c r="F104" s="104" t="s">
        <v>24</v>
      </c>
    </row>
    <row r="105" spans="4:6" ht="12" hidden="1" customHeight="1" x14ac:dyDescent="0.25">
      <c r="D105" s="14" t="s">
        <v>37</v>
      </c>
      <c r="E105" s="14" t="s">
        <v>38</v>
      </c>
      <c r="F105" s="104" t="s">
        <v>24</v>
      </c>
    </row>
    <row r="106" spans="4:6" ht="12" hidden="1" customHeight="1" x14ac:dyDescent="0.25">
      <c r="D106" s="14" t="s">
        <v>50</v>
      </c>
      <c r="E106" s="14" t="s">
        <v>51</v>
      </c>
      <c r="F106" s="104" t="s">
        <v>117</v>
      </c>
    </row>
    <row r="107" spans="4:6" ht="12" hidden="1" customHeight="1" x14ac:dyDescent="0.25">
      <c r="D107" s="14" t="s">
        <v>52</v>
      </c>
      <c r="E107" s="14" t="s">
        <v>51</v>
      </c>
      <c r="F107" s="104" t="s">
        <v>117</v>
      </c>
    </row>
    <row r="108" spans="4:6" ht="12" hidden="1" customHeight="1" x14ac:dyDescent="0.25">
      <c r="D108" s="14" t="s">
        <v>27</v>
      </c>
      <c r="E108" s="14" t="s">
        <v>28</v>
      </c>
      <c r="F108" s="104" t="s">
        <v>29</v>
      </c>
    </row>
    <row r="109" spans="4:6" ht="12" hidden="1" customHeight="1" x14ac:dyDescent="0.25">
      <c r="D109" s="14" t="s">
        <v>30</v>
      </c>
      <c r="E109" s="14" t="s">
        <v>31</v>
      </c>
      <c r="F109" s="104" t="s">
        <v>29</v>
      </c>
    </row>
    <row r="110" spans="4:6" ht="12" hidden="1" customHeight="1" x14ac:dyDescent="0.25">
      <c r="D110" s="14" t="s">
        <v>73</v>
      </c>
      <c r="E110" s="14" t="s">
        <v>74</v>
      </c>
      <c r="F110" s="104" t="s">
        <v>24</v>
      </c>
    </row>
    <row r="111" spans="4:6" ht="12" hidden="1" customHeight="1" x14ac:dyDescent="0.25">
      <c r="D111" s="14" t="s">
        <v>75</v>
      </c>
      <c r="E111" s="14" t="s">
        <v>35</v>
      </c>
      <c r="F111" s="104" t="s">
        <v>24</v>
      </c>
    </row>
    <row r="112" spans="4:6" ht="12" hidden="1" customHeight="1" x14ac:dyDescent="0.25">
      <c r="D112" s="14" t="s">
        <v>118</v>
      </c>
      <c r="E112" s="14" t="s">
        <v>103</v>
      </c>
      <c r="F112" s="104" t="s">
        <v>29</v>
      </c>
    </row>
    <row r="113" spans="1:25" ht="12" hidden="1" customHeight="1" x14ac:dyDescent="0.25">
      <c r="D113" s="14" t="s">
        <v>119</v>
      </c>
      <c r="E113" s="14" t="s">
        <v>64</v>
      </c>
      <c r="F113" s="104" t="s">
        <v>29</v>
      </c>
    </row>
    <row r="114" spans="1:25" ht="12" hidden="1" customHeight="1" x14ac:dyDescent="0.25">
      <c r="D114" s="14" t="s">
        <v>120</v>
      </c>
      <c r="E114" s="14" t="s">
        <v>121</v>
      </c>
      <c r="F114" s="104" t="s">
        <v>117</v>
      </c>
    </row>
    <row r="115" spans="1:25" ht="12" hidden="1" customHeight="1" x14ac:dyDescent="0.25">
      <c r="D115" s="14" t="s">
        <v>122</v>
      </c>
      <c r="E115" s="14" t="s">
        <v>123</v>
      </c>
      <c r="F115" s="104" t="s">
        <v>124</v>
      </c>
    </row>
    <row r="116" spans="1:25" ht="12" hidden="1" customHeight="1" x14ac:dyDescent="0.25">
      <c r="D116" s="14" t="s">
        <v>125</v>
      </c>
      <c r="E116" s="14" t="s">
        <v>23</v>
      </c>
      <c r="F116" s="104" t="s">
        <v>24</v>
      </c>
    </row>
    <row r="117" spans="1:25" ht="12" hidden="1" customHeight="1" x14ac:dyDescent="0.25">
      <c r="D117" s="14" t="s">
        <v>126</v>
      </c>
      <c r="E117" s="14" t="s">
        <v>23</v>
      </c>
      <c r="F117" s="104" t="s">
        <v>24</v>
      </c>
    </row>
    <row r="118" spans="1:25" s="45" customFormat="1" ht="20.25" customHeight="1" x14ac:dyDescent="0.35">
      <c r="A118" s="95"/>
      <c r="B118" s="96"/>
      <c r="C118" s="97"/>
      <c r="D118" s="98"/>
      <c r="E118" s="98"/>
      <c r="F118" s="98"/>
      <c r="G118" s="99"/>
      <c r="H118" s="99"/>
      <c r="I118" s="99"/>
      <c r="J118" s="99"/>
      <c r="K118" s="100"/>
      <c r="L118" s="101"/>
      <c r="M118" s="102"/>
      <c r="N118" s="102"/>
      <c r="O118" s="103"/>
      <c r="Q118" s="88"/>
    </row>
    <row r="119" spans="1:25" s="11" customFormat="1" ht="21.75" customHeight="1" x14ac:dyDescent="0.25">
      <c r="A119" s="483" t="s">
        <v>127</v>
      </c>
      <c r="B119" s="483"/>
      <c r="C119" s="483"/>
      <c r="D119" s="483"/>
      <c r="E119" s="483"/>
      <c r="F119" s="483"/>
      <c r="G119" s="483"/>
      <c r="H119" s="483"/>
      <c r="I119" s="483"/>
      <c r="J119" s="483"/>
      <c r="K119" s="483"/>
      <c r="L119" s="483"/>
      <c r="M119" s="483"/>
      <c r="N119" s="483"/>
      <c r="O119" s="483"/>
    </row>
    <row r="120" spans="1:25" s="11" customFormat="1" ht="19.5" customHeight="1" x14ac:dyDescent="0.25">
      <c r="A120" s="484" t="s">
        <v>128</v>
      </c>
      <c r="B120" s="484"/>
      <c r="C120" s="484"/>
      <c r="D120" s="484"/>
      <c r="E120" s="484"/>
      <c r="F120" s="484"/>
      <c r="G120" s="484"/>
      <c r="H120" s="484"/>
      <c r="I120" s="484"/>
      <c r="J120" s="484"/>
      <c r="K120" s="484"/>
      <c r="L120" s="484"/>
      <c r="M120" s="484"/>
      <c r="N120" s="484"/>
      <c r="O120" s="484"/>
    </row>
    <row r="121" spans="1:25" s="45" customFormat="1" ht="15.5" x14ac:dyDescent="0.35"/>
    <row r="122" spans="1:25" s="45" customFormat="1" ht="7.9" customHeight="1" x14ac:dyDescent="0.35"/>
    <row r="123" spans="1:25" s="108" customFormat="1" ht="12" customHeight="1" x14ac:dyDescent="0.25">
      <c r="A123" s="105"/>
      <c r="B123" s="485"/>
      <c r="C123" s="485"/>
      <c r="D123" s="106"/>
      <c r="E123" s="106"/>
      <c r="F123" s="464"/>
      <c r="G123" s="464"/>
      <c r="H123" s="464"/>
      <c r="I123" s="464"/>
      <c r="J123" s="464"/>
      <c r="K123" s="465"/>
      <c r="L123" s="366" t="s">
        <v>129</v>
      </c>
      <c r="M123" s="367"/>
      <c r="N123" s="367"/>
      <c r="O123" s="368"/>
      <c r="P123" s="107"/>
      <c r="T123" s="109"/>
      <c r="U123" s="109"/>
      <c r="V123" s="109"/>
      <c r="W123" s="109"/>
      <c r="X123" s="109"/>
      <c r="Y123" s="109"/>
    </row>
    <row r="124" spans="1:25" s="113" customFormat="1" ht="12" customHeight="1" x14ac:dyDescent="0.2">
      <c r="A124" s="109"/>
      <c r="B124" s="466"/>
      <c r="C124" s="466"/>
      <c r="D124" s="110"/>
      <c r="E124" s="110"/>
      <c r="F124" s="463"/>
      <c r="G124" s="463"/>
      <c r="H124" s="477"/>
      <c r="I124" s="477"/>
      <c r="J124" s="477"/>
      <c r="K124" s="384"/>
      <c r="L124" s="478" t="s">
        <v>278</v>
      </c>
      <c r="M124" s="479"/>
      <c r="N124" s="479"/>
      <c r="O124" s="386"/>
      <c r="P124" s="112"/>
      <c r="T124" s="114"/>
      <c r="U124" s="114"/>
      <c r="V124" s="114"/>
      <c r="W124" s="114"/>
      <c r="X124" s="114"/>
      <c r="Y124" s="114"/>
    </row>
    <row r="125" spans="1:25" s="113" customFormat="1" ht="12" customHeight="1" x14ac:dyDescent="0.2">
      <c r="A125" s="109"/>
      <c r="B125" s="466"/>
      <c r="C125" s="466"/>
      <c r="D125" s="110"/>
      <c r="E125" s="115"/>
      <c r="F125" s="463"/>
      <c r="G125" s="463"/>
      <c r="H125" s="464"/>
      <c r="I125" s="464"/>
      <c r="J125" s="464"/>
      <c r="K125" s="465"/>
      <c r="L125" s="480"/>
      <c r="M125" s="481"/>
      <c r="N125" s="481"/>
      <c r="O125" s="482"/>
      <c r="P125" s="112"/>
      <c r="T125" s="114"/>
      <c r="U125" s="114"/>
      <c r="V125" s="114"/>
      <c r="W125" s="114"/>
      <c r="X125" s="114"/>
      <c r="Y125" s="114"/>
    </row>
    <row r="126" spans="1:25" s="113" customFormat="1" ht="12" customHeight="1" x14ac:dyDescent="0.2">
      <c r="A126" s="109"/>
      <c r="B126" s="466"/>
      <c r="C126" s="466"/>
      <c r="D126" s="117"/>
      <c r="E126" s="117"/>
      <c r="F126" s="463"/>
      <c r="G126" s="463"/>
      <c r="H126" s="464"/>
      <c r="I126" s="464"/>
      <c r="J126" s="464"/>
      <c r="K126" s="465"/>
      <c r="L126" s="366" t="s">
        <v>130</v>
      </c>
      <c r="M126" s="368"/>
      <c r="N126" s="366" t="s">
        <v>131</v>
      </c>
      <c r="O126" s="368"/>
      <c r="P126" s="112"/>
      <c r="T126" s="114"/>
      <c r="U126" s="114"/>
      <c r="V126" s="114"/>
      <c r="W126" s="114"/>
      <c r="X126" s="114"/>
      <c r="Y126" s="114"/>
    </row>
    <row r="127" spans="1:25" s="113" customFormat="1" ht="12" customHeight="1" x14ac:dyDescent="0.2">
      <c r="A127" s="109"/>
      <c r="B127" s="466"/>
      <c r="C127" s="466"/>
      <c r="D127" s="109"/>
      <c r="E127" s="109"/>
      <c r="F127" s="463"/>
      <c r="G127" s="463"/>
      <c r="H127" s="464"/>
      <c r="I127" s="464"/>
      <c r="J127" s="464"/>
      <c r="K127" s="465"/>
      <c r="L127" s="473">
        <v>45150</v>
      </c>
      <c r="M127" s="474"/>
      <c r="N127" s="475">
        <v>0.69791666666666663</v>
      </c>
      <c r="O127" s="476"/>
      <c r="P127" s="112"/>
      <c r="T127" s="114"/>
      <c r="U127" s="114"/>
      <c r="V127" s="114"/>
      <c r="W127" s="114"/>
      <c r="X127" s="114"/>
      <c r="Y127" s="114"/>
    </row>
    <row r="128" spans="1:25" s="113" customFormat="1" ht="12" customHeight="1" x14ac:dyDescent="0.2">
      <c r="A128" s="109"/>
      <c r="B128" s="466"/>
      <c r="C128" s="466"/>
      <c r="D128" s="109"/>
      <c r="E128" s="109"/>
      <c r="F128" s="463"/>
      <c r="G128" s="463"/>
      <c r="H128" s="464"/>
      <c r="I128" s="464"/>
      <c r="J128" s="464"/>
      <c r="K128" s="465"/>
      <c r="L128" s="366" t="s">
        <v>132</v>
      </c>
      <c r="M128" s="367"/>
      <c r="N128" s="367"/>
      <c r="O128" s="368"/>
      <c r="P128" s="107"/>
      <c r="T128" s="114"/>
      <c r="U128" s="114"/>
      <c r="V128" s="114"/>
      <c r="W128" s="114"/>
      <c r="X128" s="114"/>
      <c r="Y128" s="114"/>
    </row>
    <row r="129" spans="1:25" s="113" customFormat="1" ht="12" customHeight="1" x14ac:dyDescent="0.2">
      <c r="A129" s="109"/>
      <c r="B129" s="466"/>
      <c r="C129" s="466"/>
      <c r="D129" s="109"/>
      <c r="E129" s="118"/>
      <c r="F129" s="463"/>
      <c r="G129" s="463"/>
      <c r="H129" s="464"/>
      <c r="I129" s="464"/>
      <c r="J129" s="464"/>
      <c r="K129" s="465"/>
      <c r="L129" s="467"/>
      <c r="M129" s="468"/>
      <c r="N129" s="471" t="s">
        <v>133</v>
      </c>
      <c r="O129" s="472"/>
      <c r="P129" s="112"/>
      <c r="T129" s="114"/>
      <c r="U129" s="114"/>
      <c r="V129" s="114"/>
      <c r="W129" s="114"/>
      <c r="X129" s="114"/>
      <c r="Y129" s="114"/>
    </row>
    <row r="130" spans="1:25" s="113" customFormat="1" ht="12" customHeight="1" x14ac:dyDescent="0.2">
      <c r="A130" s="109"/>
      <c r="B130" s="466"/>
      <c r="C130" s="466"/>
      <c r="D130" s="109"/>
      <c r="E130" s="109"/>
      <c r="F130" s="463"/>
      <c r="G130" s="463"/>
      <c r="H130" s="464"/>
      <c r="I130" s="464"/>
      <c r="J130" s="464"/>
      <c r="K130" s="465"/>
      <c r="L130" s="469"/>
      <c r="M130" s="470"/>
      <c r="N130" s="355"/>
      <c r="O130" s="357"/>
      <c r="P130" s="112"/>
      <c r="T130" s="114"/>
      <c r="U130" s="114"/>
      <c r="V130" s="114"/>
      <c r="W130" s="114"/>
      <c r="X130" s="114"/>
      <c r="Y130" s="114"/>
    </row>
    <row r="131" spans="1:25" s="113" customFormat="1" ht="12" customHeight="1" x14ac:dyDescent="0.2">
      <c r="A131" s="109"/>
      <c r="B131" s="466"/>
      <c r="C131" s="466"/>
      <c r="D131" s="109"/>
      <c r="E131" s="118"/>
      <c r="F131" s="463"/>
      <c r="G131" s="463"/>
      <c r="H131" s="464"/>
      <c r="I131" s="464"/>
      <c r="J131" s="464"/>
      <c r="K131" s="465"/>
      <c r="L131" s="352" t="s">
        <v>134</v>
      </c>
      <c r="M131" s="354"/>
      <c r="N131" s="352" t="s">
        <v>135</v>
      </c>
      <c r="O131" s="354"/>
      <c r="P131" s="112"/>
      <c r="T131" s="114"/>
      <c r="U131" s="114"/>
      <c r="V131" s="114"/>
      <c r="W131" s="114"/>
      <c r="X131" s="114"/>
      <c r="Y131" s="114"/>
    </row>
    <row r="200" spans="1:10" customFormat="1" ht="12.5" hidden="1" x14ac:dyDescent="0.25">
      <c r="A200" s="119" t="s">
        <v>8</v>
      </c>
      <c r="B200" s="119" t="str">
        <f>IF($G$6="МУЖЧИНЫ И ЖЕНЩИНЫ","МУЖЧИНЫ",IF($G$6="ДО 19 ЛЕТ","ЮНИОРЫ","ЮНОШИ"))</f>
        <v>ЮНОШИ</v>
      </c>
      <c r="C200" s="119" t="s">
        <v>136</v>
      </c>
      <c r="D200" s="119" t="s">
        <v>137</v>
      </c>
      <c r="E200" s="120"/>
      <c r="F200" s="120"/>
      <c r="G200" s="120"/>
      <c r="H200" s="120"/>
      <c r="I200" s="120"/>
      <c r="J200" s="120"/>
    </row>
    <row r="201" spans="1:10" customFormat="1" ht="12.5" hidden="1" x14ac:dyDescent="0.25">
      <c r="A201" s="119" t="s">
        <v>138</v>
      </c>
      <c r="B201" s="119" t="str">
        <f>IF($G$6="МУЖЧИНЫ И ЖЕНЩИНЫ","ЖЕНЩИНЫ",IF($G$6="ДО 19 ЛЕТ","ЮНИОРКИ","ДЕВУШКИ"))</f>
        <v>ДЕВУШКИ</v>
      </c>
      <c r="C201" s="119" t="s">
        <v>139</v>
      </c>
      <c r="D201" s="119" t="s">
        <v>140</v>
      </c>
      <c r="E201" s="120"/>
      <c r="F201" s="120"/>
      <c r="G201" s="120"/>
      <c r="H201" s="120"/>
      <c r="I201" s="120"/>
      <c r="J201" s="120"/>
    </row>
    <row r="202" spans="1:10" customFormat="1" ht="12.5" hidden="1" x14ac:dyDescent="0.25">
      <c r="A202" s="119" t="s">
        <v>141</v>
      </c>
      <c r="B202" s="119" t="str">
        <f>IF($G$6="МУЖЧИНЫ И ЖЕНЩИНЫ","МУЖЧИНЫ И ЖЕНЩИНЫ",IF($G$6="ДО 19 ЛЕТ","ЮНИОРЫ И ЮНИОРКИ","ЮНОШИ И ДЕВУШКИ"))</f>
        <v>ЮНОШИ И ДЕВУШКИ</v>
      </c>
      <c r="C202" s="119" t="s">
        <v>142</v>
      </c>
      <c r="D202" s="119" t="s">
        <v>143</v>
      </c>
      <c r="E202" s="120"/>
      <c r="F202" s="120"/>
      <c r="G202" s="120"/>
      <c r="H202" s="120"/>
      <c r="I202" s="120"/>
      <c r="J202" s="120"/>
    </row>
    <row r="203" spans="1:10" customFormat="1" ht="12.5" hidden="1" x14ac:dyDescent="0.25">
      <c r="A203" s="119" t="s">
        <v>144</v>
      </c>
      <c r="B203" s="119"/>
      <c r="C203" s="119" t="s">
        <v>10</v>
      </c>
      <c r="D203" s="119" t="s">
        <v>145</v>
      </c>
      <c r="E203" s="120"/>
      <c r="F203" s="120"/>
      <c r="G203" s="120"/>
      <c r="H203" s="120"/>
      <c r="I203" s="120"/>
      <c r="J203" s="120"/>
    </row>
    <row r="204" spans="1:10" customFormat="1" ht="12.5" hidden="1" x14ac:dyDescent="0.25">
      <c r="A204" s="119" t="s">
        <v>146</v>
      </c>
      <c r="B204" s="119"/>
      <c r="C204" s="119" t="s">
        <v>147</v>
      </c>
      <c r="D204" s="119" t="s">
        <v>148</v>
      </c>
      <c r="E204" s="120"/>
      <c r="F204" s="120"/>
      <c r="G204" s="120"/>
      <c r="H204" s="120"/>
      <c r="I204" s="120"/>
      <c r="J204" s="120"/>
    </row>
    <row r="205" spans="1:10" customFormat="1" ht="12.5" hidden="1" x14ac:dyDescent="0.25">
      <c r="A205" s="119" t="s">
        <v>149</v>
      </c>
      <c r="B205" s="119"/>
      <c r="C205" s="119" t="s">
        <v>150</v>
      </c>
      <c r="D205" s="119"/>
      <c r="E205" s="120"/>
      <c r="F205" s="120"/>
      <c r="G205" s="120"/>
      <c r="H205" s="120"/>
      <c r="I205" s="120"/>
      <c r="J205" s="120"/>
    </row>
    <row r="206" spans="1:10" customFormat="1" ht="12.5" hidden="1" x14ac:dyDescent="0.25">
      <c r="A206" s="119"/>
      <c r="B206" s="119"/>
      <c r="C206" s="119" t="s">
        <v>151</v>
      </c>
      <c r="D206" s="119"/>
      <c r="E206" s="120"/>
      <c r="F206" s="120"/>
      <c r="G206" s="120"/>
      <c r="H206" s="120"/>
      <c r="I206" s="120"/>
      <c r="J206" s="120"/>
    </row>
  </sheetData>
  <mergeCells count="163">
    <mergeCell ref="A6:D6"/>
    <mergeCell ref="E6:F6"/>
    <mergeCell ref="G6:J6"/>
    <mergeCell ref="K6:M6"/>
    <mergeCell ref="A8:O8"/>
    <mergeCell ref="A9:O9"/>
    <mergeCell ref="A1:O1"/>
    <mergeCell ref="A2:O2"/>
    <mergeCell ref="A3:O3"/>
    <mergeCell ref="C4:K4"/>
    <mergeCell ref="A5:D5"/>
    <mergeCell ref="E5:F5"/>
    <mergeCell ref="G5:J5"/>
    <mergeCell ref="K5:M5"/>
    <mergeCell ref="A13:A14"/>
    <mergeCell ref="B13:B14"/>
    <mergeCell ref="C13:C14"/>
    <mergeCell ref="H13:H14"/>
    <mergeCell ref="L13:L14"/>
    <mergeCell ref="O13:O14"/>
    <mergeCell ref="A11:A12"/>
    <mergeCell ref="B11:B12"/>
    <mergeCell ref="C11:C12"/>
    <mergeCell ref="G11:G12"/>
    <mergeCell ref="L11:L12"/>
    <mergeCell ref="O11:O12"/>
    <mergeCell ref="A19:A20"/>
    <mergeCell ref="B19:B20"/>
    <mergeCell ref="C19:C20"/>
    <mergeCell ref="K19:K20"/>
    <mergeCell ref="L19:L20"/>
    <mergeCell ref="O19:O20"/>
    <mergeCell ref="A15:A16"/>
    <mergeCell ref="B15:B16"/>
    <mergeCell ref="C15:C16"/>
    <mergeCell ref="L15:L16"/>
    <mergeCell ref="O15:O16"/>
    <mergeCell ref="A17:A18"/>
    <mergeCell ref="B17:B18"/>
    <mergeCell ref="C17:C18"/>
    <mergeCell ref="J17:J18"/>
    <mergeCell ref="L17:L18"/>
    <mergeCell ref="O17:O18"/>
    <mergeCell ref="I15:I16"/>
    <mergeCell ref="A28:A29"/>
    <mergeCell ref="B28:B29"/>
    <mergeCell ref="C28:C29"/>
    <mergeCell ref="H28:H29"/>
    <mergeCell ref="L28:L29"/>
    <mergeCell ref="O28:O29"/>
    <mergeCell ref="A24:O24"/>
    <mergeCell ref="A26:A27"/>
    <mergeCell ref="B26:B27"/>
    <mergeCell ref="C26:C27"/>
    <mergeCell ref="G26:G27"/>
    <mergeCell ref="L26:L27"/>
    <mergeCell ref="O26:O27"/>
    <mergeCell ref="A32:A33"/>
    <mergeCell ref="B32:B33"/>
    <mergeCell ref="C32:C33"/>
    <mergeCell ref="K32:K33"/>
    <mergeCell ref="L32:L33"/>
    <mergeCell ref="O32:O33"/>
    <mergeCell ref="A30:A31"/>
    <mergeCell ref="B30:B31"/>
    <mergeCell ref="C30:C31"/>
    <mergeCell ref="J30:J31"/>
    <mergeCell ref="L30:L31"/>
    <mergeCell ref="O30:O31"/>
    <mergeCell ref="I30:I31"/>
    <mergeCell ref="A39:A40"/>
    <mergeCell ref="B39:B40"/>
    <mergeCell ref="C39:C40"/>
    <mergeCell ref="H39:H40"/>
    <mergeCell ref="L39:L40"/>
    <mergeCell ref="O39:O40"/>
    <mergeCell ref="A35:O35"/>
    <mergeCell ref="A37:A38"/>
    <mergeCell ref="B37:B38"/>
    <mergeCell ref="C37:C38"/>
    <mergeCell ref="G37:G38"/>
    <mergeCell ref="L37:L38"/>
    <mergeCell ref="O37:O38"/>
    <mergeCell ref="A43:A44"/>
    <mergeCell ref="B43:B44"/>
    <mergeCell ref="C43:C44"/>
    <mergeCell ref="K43:K44"/>
    <mergeCell ref="L43:L44"/>
    <mergeCell ref="O43:O44"/>
    <mergeCell ref="A41:A42"/>
    <mergeCell ref="B41:B42"/>
    <mergeCell ref="C41:C42"/>
    <mergeCell ref="J41:J42"/>
    <mergeCell ref="L41:L42"/>
    <mergeCell ref="O41:O42"/>
    <mergeCell ref="I41:I42"/>
    <mergeCell ref="A50:A51"/>
    <mergeCell ref="B50:B51"/>
    <mergeCell ref="C50:C51"/>
    <mergeCell ref="H50:H51"/>
    <mergeCell ref="L50:L51"/>
    <mergeCell ref="O50:O51"/>
    <mergeCell ref="A46:O46"/>
    <mergeCell ref="A48:A49"/>
    <mergeCell ref="B48:B49"/>
    <mergeCell ref="C48:C49"/>
    <mergeCell ref="G48:G49"/>
    <mergeCell ref="L48:L49"/>
    <mergeCell ref="O48:O49"/>
    <mergeCell ref="A54:A55"/>
    <mergeCell ref="B54:B55"/>
    <mergeCell ref="C54:C55"/>
    <mergeCell ref="K54:K55"/>
    <mergeCell ref="L54:L55"/>
    <mergeCell ref="O54:O55"/>
    <mergeCell ref="A52:A53"/>
    <mergeCell ref="B52:B53"/>
    <mergeCell ref="C52:C53"/>
    <mergeCell ref="J52:J53"/>
    <mergeCell ref="L52:L53"/>
    <mergeCell ref="O52:O53"/>
    <mergeCell ref="I52:I53"/>
    <mergeCell ref="B124:C124"/>
    <mergeCell ref="F124:G124"/>
    <mergeCell ref="H124:K124"/>
    <mergeCell ref="L124:O124"/>
    <mergeCell ref="B125:C125"/>
    <mergeCell ref="F125:G125"/>
    <mergeCell ref="H125:K125"/>
    <mergeCell ref="L125:O125"/>
    <mergeCell ref="A119:O119"/>
    <mergeCell ref="A120:O120"/>
    <mergeCell ref="B123:C123"/>
    <mergeCell ref="F123:G123"/>
    <mergeCell ref="H123:K123"/>
    <mergeCell ref="L123:O123"/>
    <mergeCell ref="B126:C126"/>
    <mergeCell ref="F126:G126"/>
    <mergeCell ref="H126:K126"/>
    <mergeCell ref="L126:M126"/>
    <mergeCell ref="N126:O126"/>
    <mergeCell ref="B127:C127"/>
    <mergeCell ref="F127:G127"/>
    <mergeCell ref="H127:K127"/>
    <mergeCell ref="L127:M127"/>
    <mergeCell ref="N127:O127"/>
    <mergeCell ref="N131:O131"/>
    <mergeCell ref="F130:G130"/>
    <mergeCell ref="H130:K130"/>
    <mergeCell ref="B131:C131"/>
    <mergeCell ref="F131:G131"/>
    <mergeCell ref="H131:K131"/>
    <mergeCell ref="L131:M131"/>
    <mergeCell ref="B128:C128"/>
    <mergeCell ref="F128:G128"/>
    <mergeCell ref="H128:K128"/>
    <mergeCell ref="L128:O128"/>
    <mergeCell ref="B129:C129"/>
    <mergeCell ref="F129:G129"/>
    <mergeCell ref="H129:K129"/>
    <mergeCell ref="L129:M130"/>
    <mergeCell ref="N129:O130"/>
    <mergeCell ref="B130:C130"/>
  </mergeCells>
  <dataValidations count="4">
    <dataValidation type="list" allowBlank="1" showInputMessage="1" showErrorMessage="1" sqref="WVP983070:WVR983070 WLT983070:WLV983070 WBX983070:WBZ983070 VSB983070:VSD983070 VIF983070:VIH983070 UYJ983070:UYL983070 UON983070:UOP983070 UER983070:UET983070 TUV983070:TUX983070 TKZ983070:TLB983070 TBD983070:TBF983070 SRH983070:SRJ983070 SHL983070:SHN983070 RXP983070:RXR983070 RNT983070:RNV983070 RDX983070:RDZ983070 QUB983070:QUD983070 QKF983070:QKH983070 QAJ983070:QAL983070 PQN983070:PQP983070 PGR983070:PGT983070 OWV983070:OWX983070 OMZ983070:ONB983070 ODD983070:ODF983070 NTH983070:NTJ983070 NJL983070:NJN983070 MZP983070:MZR983070 MPT983070:MPV983070 MFX983070:MFZ983070 LWB983070:LWD983070 LMF983070:LMH983070 LCJ983070:LCL983070 KSN983070:KSP983070 KIR983070:KIT983070 JYV983070:JYX983070 JOZ983070:JPB983070 JFD983070:JFF983070 IVH983070:IVJ983070 ILL983070:ILN983070 IBP983070:IBR983070 HRT983070:HRV983070 HHX983070:HHZ983070 GYB983070:GYD983070 GOF983070:GOH983070 GEJ983070:GEL983070 FUN983070:FUP983070 FKR983070:FKT983070 FAV983070:FAX983070 EQZ983070:ERB983070 EHD983070:EHF983070 DXH983070:DXJ983070 DNL983070:DNN983070 DDP983070:DDR983070 CTT983070:CTV983070 CJX983070:CJZ983070 CAB983070:CAD983070 BQF983070:BQH983070 BGJ983070:BGL983070 AWN983070:AWP983070 AMR983070:AMT983070 ACV983070:ACX983070 SZ983070:TB983070 JD983070:JF983070 WVP917534:WVR917534 WLT917534:WLV917534 WBX917534:WBZ917534 VSB917534:VSD917534 VIF917534:VIH917534 UYJ917534:UYL917534 UON917534:UOP917534 UER917534:UET917534 TUV917534:TUX917534 TKZ917534:TLB917534 TBD917534:TBF917534 SRH917534:SRJ917534 SHL917534:SHN917534 RXP917534:RXR917534 RNT917534:RNV917534 RDX917534:RDZ917534 QUB917534:QUD917534 QKF917534:QKH917534 QAJ917534:QAL917534 PQN917534:PQP917534 PGR917534:PGT917534 OWV917534:OWX917534 OMZ917534:ONB917534 ODD917534:ODF917534 NTH917534:NTJ917534 NJL917534:NJN917534 MZP917534:MZR917534 MPT917534:MPV917534 MFX917534:MFZ917534 LWB917534:LWD917534 LMF917534:LMH917534 LCJ917534:LCL917534 KSN917534:KSP917534 KIR917534:KIT917534 JYV917534:JYX917534 JOZ917534:JPB917534 JFD917534:JFF917534 IVH917534:IVJ917534 ILL917534:ILN917534 IBP917534:IBR917534 HRT917534:HRV917534 HHX917534:HHZ917534 GYB917534:GYD917534 GOF917534:GOH917534 GEJ917534:GEL917534 FUN917534:FUP917534 FKR917534:FKT917534 FAV917534:FAX917534 EQZ917534:ERB917534 EHD917534:EHF917534 DXH917534:DXJ917534 DNL917534:DNN917534 DDP917534:DDR917534 CTT917534:CTV917534 CJX917534:CJZ917534 CAB917534:CAD917534 BQF917534:BQH917534 BGJ917534:BGL917534 AWN917534:AWP917534 AMR917534:AMT917534 ACV917534:ACX917534 SZ917534:TB917534 JD917534:JF917534 WVP851998:WVR851998 WLT851998:WLV851998 WBX851998:WBZ851998 VSB851998:VSD851998 VIF851998:VIH851998 UYJ851998:UYL851998 UON851998:UOP851998 UER851998:UET851998 TUV851998:TUX851998 TKZ851998:TLB851998 TBD851998:TBF851998 SRH851998:SRJ851998 SHL851998:SHN851998 RXP851998:RXR851998 RNT851998:RNV851998 RDX851998:RDZ851998 QUB851998:QUD851998 QKF851998:QKH851998 QAJ851998:QAL851998 PQN851998:PQP851998 PGR851998:PGT851998 OWV851998:OWX851998 OMZ851998:ONB851998 ODD851998:ODF851998 NTH851998:NTJ851998 NJL851998:NJN851998 MZP851998:MZR851998 MPT851998:MPV851998 MFX851998:MFZ851998 LWB851998:LWD851998 LMF851998:LMH851998 LCJ851998:LCL851998 KSN851998:KSP851998 KIR851998:KIT851998 JYV851998:JYX851998 JOZ851998:JPB851998 JFD851998:JFF851998 IVH851998:IVJ851998 ILL851998:ILN851998 IBP851998:IBR851998 HRT851998:HRV851998 HHX851998:HHZ851998 GYB851998:GYD851998 GOF851998:GOH851998 GEJ851998:GEL851998 FUN851998:FUP851998 FKR851998:FKT851998 FAV851998:FAX851998 EQZ851998:ERB851998 EHD851998:EHF851998 DXH851998:DXJ851998 DNL851998:DNN851998 DDP851998:DDR851998 CTT851998:CTV851998 CJX851998:CJZ851998 CAB851998:CAD851998 BQF851998:BQH851998 BGJ851998:BGL851998 AWN851998:AWP851998 AMR851998:AMT851998 ACV851998:ACX851998 SZ851998:TB851998 JD851998:JF851998 WVP786462:WVR786462 WLT786462:WLV786462 WBX786462:WBZ786462 VSB786462:VSD786462 VIF786462:VIH786462 UYJ786462:UYL786462 UON786462:UOP786462 UER786462:UET786462 TUV786462:TUX786462 TKZ786462:TLB786462 TBD786462:TBF786462 SRH786462:SRJ786462 SHL786462:SHN786462 RXP786462:RXR786462 RNT786462:RNV786462 RDX786462:RDZ786462 QUB786462:QUD786462 QKF786462:QKH786462 QAJ786462:QAL786462 PQN786462:PQP786462 PGR786462:PGT786462 OWV786462:OWX786462 OMZ786462:ONB786462 ODD786462:ODF786462 NTH786462:NTJ786462 NJL786462:NJN786462 MZP786462:MZR786462 MPT786462:MPV786462 MFX786462:MFZ786462 LWB786462:LWD786462 LMF786462:LMH786462 LCJ786462:LCL786462 KSN786462:KSP786462 KIR786462:KIT786462 JYV786462:JYX786462 JOZ786462:JPB786462 JFD786462:JFF786462 IVH786462:IVJ786462 ILL786462:ILN786462 IBP786462:IBR786462 HRT786462:HRV786462 HHX786462:HHZ786462 GYB786462:GYD786462 GOF786462:GOH786462 GEJ786462:GEL786462 FUN786462:FUP786462 FKR786462:FKT786462 FAV786462:FAX786462 EQZ786462:ERB786462 EHD786462:EHF786462 DXH786462:DXJ786462 DNL786462:DNN786462 DDP786462:DDR786462 CTT786462:CTV786462 CJX786462:CJZ786462 CAB786462:CAD786462 BQF786462:BQH786462 BGJ786462:BGL786462 AWN786462:AWP786462 AMR786462:AMT786462 ACV786462:ACX786462 SZ786462:TB786462 JD786462:JF786462 WVP720926:WVR720926 WLT720926:WLV720926 WBX720926:WBZ720926 VSB720926:VSD720926 VIF720926:VIH720926 UYJ720926:UYL720926 UON720926:UOP720926 UER720926:UET720926 TUV720926:TUX720926 TKZ720926:TLB720926 TBD720926:TBF720926 SRH720926:SRJ720926 SHL720926:SHN720926 RXP720926:RXR720926 RNT720926:RNV720926 RDX720926:RDZ720926 QUB720926:QUD720926 QKF720926:QKH720926 QAJ720926:QAL720926 PQN720926:PQP720926 PGR720926:PGT720926 OWV720926:OWX720926 OMZ720926:ONB720926 ODD720926:ODF720926 NTH720926:NTJ720926 NJL720926:NJN720926 MZP720926:MZR720926 MPT720926:MPV720926 MFX720926:MFZ720926 LWB720926:LWD720926 LMF720926:LMH720926 LCJ720926:LCL720926 KSN720926:KSP720926 KIR720926:KIT720926 JYV720926:JYX720926 JOZ720926:JPB720926 JFD720926:JFF720926 IVH720926:IVJ720926 ILL720926:ILN720926 IBP720926:IBR720926 HRT720926:HRV720926 HHX720926:HHZ720926 GYB720926:GYD720926 GOF720926:GOH720926 GEJ720926:GEL720926 FUN720926:FUP720926 FKR720926:FKT720926 FAV720926:FAX720926 EQZ720926:ERB720926 EHD720926:EHF720926 DXH720926:DXJ720926 DNL720926:DNN720926 DDP720926:DDR720926 CTT720926:CTV720926 CJX720926:CJZ720926 CAB720926:CAD720926 BQF720926:BQH720926 BGJ720926:BGL720926 AWN720926:AWP720926 AMR720926:AMT720926 ACV720926:ACX720926 SZ720926:TB720926 JD720926:JF720926 WVP655390:WVR655390 WLT655390:WLV655390 WBX655390:WBZ655390 VSB655390:VSD655390 VIF655390:VIH655390 UYJ655390:UYL655390 UON655390:UOP655390 UER655390:UET655390 TUV655390:TUX655390 TKZ655390:TLB655390 TBD655390:TBF655390 SRH655390:SRJ655390 SHL655390:SHN655390 RXP655390:RXR655390 RNT655390:RNV655390 RDX655390:RDZ655390 QUB655390:QUD655390 QKF655390:QKH655390 QAJ655390:QAL655390 PQN655390:PQP655390 PGR655390:PGT655390 OWV655390:OWX655390 OMZ655390:ONB655390 ODD655390:ODF655390 NTH655390:NTJ655390 NJL655390:NJN655390 MZP655390:MZR655390 MPT655390:MPV655390 MFX655390:MFZ655390 LWB655390:LWD655390 LMF655390:LMH655390 LCJ655390:LCL655390 KSN655390:KSP655390 KIR655390:KIT655390 JYV655390:JYX655390 JOZ655390:JPB655390 JFD655390:JFF655390 IVH655390:IVJ655390 ILL655390:ILN655390 IBP655390:IBR655390 HRT655390:HRV655390 HHX655390:HHZ655390 GYB655390:GYD655390 GOF655390:GOH655390 GEJ655390:GEL655390 FUN655390:FUP655390 FKR655390:FKT655390 FAV655390:FAX655390 EQZ655390:ERB655390 EHD655390:EHF655390 DXH655390:DXJ655390 DNL655390:DNN655390 DDP655390:DDR655390 CTT655390:CTV655390 CJX655390:CJZ655390 CAB655390:CAD655390 BQF655390:BQH655390 BGJ655390:BGL655390 AWN655390:AWP655390 AMR655390:AMT655390 ACV655390:ACX655390 SZ655390:TB655390 JD655390:JF655390 WVP589854:WVR589854 WLT589854:WLV589854 WBX589854:WBZ589854 VSB589854:VSD589854 VIF589854:VIH589854 UYJ589854:UYL589854 UON589854:UOP589854 UER589854:UET589854 TUV589854:TUX589854 TKZ589854:TLB589854 TBD589854:TBF589854 SRH589854:SRJ589854 SHL589854:SHN589854 RXP589854:RXR589854 RNT589854:RNV589854 RDX589854:RDZ589854 QUB589854:QUD589854 QKF589854:QKH589854 QAJ589854:QAL589854 PQN589854:PQP589854 PGR589854:PGT589854 OWV589854:OWX589854 OMZ589854:ONB589854 ODD589854:ODF589854 NTH589854:NTJ589854 NJL589854:NJN589854 MZP589854:MZR589854 MPT589854:MPV589854 MFX589854:MFZ589854 LWB589854:LWD589854 LMF589854:LMH589854 LCJ589854:LCL589854 KSN589854:KSP589854 KIR589854:KIT589854 JYV589854:JYX589854 JOZ589854:JPB589854 JFD589854:JFF589854 IVH589854:IVJ589854 ILL589854:ILN589854 IBP589854:IBR589854 HRT589854:HRV589854 HHX589854:HHZ589854 GYB589854:GYD589854 GOF589854:GOH589854 GEJ589854:GEL589854 FUN589854:FUP589854 FKR589854:FKT589854 FAV589854:FAX589854 EQZ589854:ERB589854 EHD589854:EHF589854 DXH589854:DXJ589854 DNL589854:DNN589854 DDP589854:DDR589854 CTT589854:CTV589854 CJX589854:CJZ589854 CAB589854:CAD589854 BQF589854:BQH589854 BGJ589854:BGL589854 AWN589854:AWP589854 AMR589854:AMT589854 ACV589854:ACX589854 SZ589854:TB589854 JD589854:JF589854 WVP524318:WVR524318 WLT524318:WLV524318 WBX524318:WBZ524318 VSB524318:VSD524318 VIF524318:VIH524318 UYJ524318:UYL524318 UON524318:UOP524318 UER524318:UET524318 TUV524318:TUX524318 TKZ524318:TLB524318 TBD524318:TBF524318 SRH524318:SRJ524318 SHL524318:SHN524318 RXP524318:RXR524318 RNT524318:RNV524318 RDX524318:RDZ524318 QUB524318:QUD524318 QKF524318:QKH524318 QAJ524318:QAL524318 PQN524318:PQP524318 PGR524318:PGT524318 OWV524318:OWX524318 OMZ524318:ONB524318 ODD524318:ODF524318 NTH524318:NTJ524318 NJL524318:NJN524318 MZP524318:MZR524318 MPT524318:MPV524318 MFX524318:MFZ524318 LWB524318:LWD524318 LMF524318:LMH524318 LCJ524318:LCL524318 KSN524318:KSP524318 KIR524318:KIT524318 JYV524318:JYX524318 JOZ524318:JPB524318 JFD524318:JFF524318 IVH524318:IVJ524318 ILL524318:ILN524318 IBP524318:IBR524318 HRT524318:HRV524318 HHX524318:HHZ524318 GYB524318:GYD524318 GOF524318:GOH524318 GEJ524318:GEL524318 FUN524318:FUP524318 FKR524318:FKT524318 FAV524318:FAX524318 EQZ524318:ERB524318 EHD524318:EHF524318 DXH524318:DXJ524318 DNL524318:DNN524318 DDP524318:DDR524318 CTT524318:CTV524318 CJX524318:CJZ524318 CAB524318:CAD524318 BQF524318:BQH524318 BGJ524318:BGL524318 AWN524318:AWP524318 AMR524318:AMT524318 ACV524318:ACX524318 SZ524318:TB524318 JD524318:JF524318 WVP458782:WVR458782 WLT458782:WLV458782 WBX458782:WBZ458782 VSB458782:VSD458782 VIF458782:VIH458782 UYJ458782:UYL458782 UON458782:UOP458782 UER458782:UET458782 TUV458782:TUX458782 TKZ458782:TLB458782 TBD458782:TBF458782 SRH458782:SRJ458782 SHL458782:SHN458782 RXP458782:RXR458782 RNT458782:RNV458782 RDX458782:RDZ458782 QUB458782:QUD458782 QKF458782:QKH458782 QAJ458782:QAL458782 PQN458782:PQP458782 PGR458782:PGT458782 OWV458782:OWX458782 OMZ458782:ONB458782 ODD458782:ODF458782 NTH458782:NTJ458782 NJL458782:NJN458782 MZP458782:MZR458782 MPT458782:MPV458782 MFX458782:MFZ458782 LWB458782:LWD458782 LMF458782:LMH458782 LCJ458782:LCL458782 KSN458782:KSP458782 KIR458782:KIT458782 JYV458782:JYX458782 JOZ458782:JPB458782 JFD458782:JFF458782 IVH458782:IVJ458782 ILL458782:ILN458782 IBP458782:IBR458782 HRT458782:HRV458782 HHX458782:HHZ458782 GYB458782:GYD458782 GOF458782:GOH458782 GEJ458782:GEL458782 FUN458782:FUP458782 FKR458782:FKT458782 FAV458782:FAX458782 EQZ458782:ERB458782 EHD458782:EHF458782 DXH458782:DXJ458782 DNL458782:DNN458782 DDP458782:DDR458782 CTT458782:CTV458782 CJX458782:CJZ458782 CAB458782:CAD458782 BQF458782:BQH458782 BGJ458782:BGL458782 AWN458782:AWP458782 AMR458782:AMT458782 ACV458782:ACX458782 SZ458782:TB458782 JD458782:JF458782 WVP393246:WVR393246 WLT393246:WLV393246 WBX393246:WBZ393246 VSB393246:VSD393246 VIF393246:VIH393246 UYJ393246:UYL393246 UON393246:UOP393246 UER393246:UET393246 TUV393246:TUX393246 TKZ393246:TLB393246 TBD393246:TBF393246 SRH393246:SRJ393246 SHL393246:SHN393246 RXP393246:RXR393246 RNT393246:RNV393246 RDX393246:RDZ393246 QUB393246:QUD393246 QKF393246:QKH393246 QAJ393246:QAL393246 PQN393246:PQP393246 PGR393246:PGT393246 OWV393246:OWX393246 OMZ393246:ONB393246 ODD393246:ODF393246 NTH393246:NTJ393246 NJL393246:NJN393246 MZP393246:MZR393246 MPT393246:MPV393246 MFX393246:MFZ393246 LWB393246:LWD393246 LMF393246:LMH393246 LCJ393246:LCL393246 KSN393246:KSP393246 KIR393246:KIT393246 JYV393246:JYX393246 JOZ393246:JPB393246 JFD393246:JFF393246 IVH393246:IVJ393246 ILL393246:ILN393246 IBP393246:IBR393246 HRT393246:HRV393246 HHX393246:HHZ393246 GYB393246:GYD393246 GOF393246:GOH393246 GEJ393246:GEL393246 FUN393246:FUP393246 FKR393246:FKT393246 FAV393246:FAX393246 EQZ393246:ERB393246 EHD393246:EHF393246 DXH393246:DXJ393246 DNL393246:DNN393246 DDP393246:DDR393246 CTT393246:CTV393246 CJX393246:CJZ393246 CAB393246:CAD393246 BQF393246:BQH393246 BGJ393246:BGL393246 AWN393246:AWP393246 AMR393246:AMT393246 ACV393246:ACX393246 SZ393246:TB393246 JD393246:JF393246 WVP327710:WVR327710 WLT327710:WLV327710 WBX327710:WBZ327710 VSB327710:VSD327710 VIF327710:VIH327710 UYJ327710:UYL327710 UON327710:UOP327710 UER327710:UET327710 TUV327710:TUX327710 TKZ327710:TLB327710 TBD327710:TBF327710 SRH327710:SRJ327710 SHL327710:SHN327710 RXP327710:RXR327710 RNT327710:RNV327710 RDX327710:RDZ327710 QUB327710:QUD327710 QKF327710:QKH327710 QAJ327710:QAL327710 PQN327710:PQP327710 PGR327710:PGT327710 OWV327710:OWX327710 OMZ327710:ONB327710 ODD327710:ODF327710 NTH327710:NTJ327710 NJL327710:NJN327710 MZP327710:MZR327710 MPT327710:MPV327710 MFX327710:MFZ327710 LWB327710:LWD327710 LMF327710:LMH327710 LCJ327710:LCL327710 KSN327710:KSP327710 KIR327710:KIT327710 JYV327710:JYX327710 JOZ327710:JPB327710 JFD327710:JFF327710 IVH327710:IVJ327710 ILL327710:ILN327710 IBP327710:IBR327710 HRT327710:HRV327710 HHX327710:HHZ327710 GYB327710:GYD327710 GOF327710:GOH327710 GEJ327710:GEL327710 FUN327710:FUP327710 FKR327710:FKT327710 FAV327710:FAX327710 EQZ327710:ERB327710 EHD327710:EHF327710 DXH327710:DXJ327710 DNL327710:DNN327710 DDP327710:DDR327710 CTT327710:CTV327710 CJX327710:CJZ327710 CAB327710:CAD327710 BQF327710:BQH327710 BGJ327710:BGL327710 AWN327710:AWP327710 AMR327710:AMT327710 ACV327710:ACX327710 SZ327710:TB327710 JD327710:JF327710 WVP262174:WVR262174 WLT262174:WLV262174 WBX262174:WBZ262174 VSB262174:VSD262174 VIF262174:VIH262174 UYJ262174:UYL262174 UON262174:UOP262174 UER262174:UET262174 TUV262174:TUX262174 TKZ262174:TLB262174 TBD262174:TBF262174 SRH262174:SRJ262174 SHL262174:SHN262174 RXP262174:RXR262174 RNT262174:RNV262174 RDX262174:RDZ262174 QUB262174:QUD262174 QKF262174:QKH262174 QAJ262174:QAL262174 PQN262174:PQP262174 PGR262174:PGT262174 OWV262174:OWX262174 OMZ262174:ONB262174 ODD262174:ODF262174 NTH262174:NTJ262174 NJL262174:NJN262174 MZP262174:MZR262174 MPT262174:MPV262174 MFX262174:MFZ262174 LWB262174:LWD262174 LMF262174:LMH262174 LCJ262174:LCL262174 KSN262174:KSP262174 KIR262174:KIT262174 JYV262174:JYX262174 JOZ262174:JPB262174 JFD262174:JFF262174 IVH262174:IVJ262174 ILL262174:ILN262174 IBP262174:IBR262174 HRT262174:HRV262174 HHX262174:HHZ262174 GYB262174:GYD262174 GOF262174:GOH262174 GEJ262174:GEL262174 FUN262174:FUP262174 FKR262174:FKT262174 FAV262174:FAX262174 EQZ262174:ERB262174 EHD262174:EHF262174 DXH262174:DXJ262174 DNL262174:DNN262174 DDP262174:DDR262174 CTT262174:CTV262174 CJX262174:CJZ262174 CAB262174:CAD262174 BQF262174:BQH262174 BGJ262174:BGL262174 AWN262174:AWP262174 AMR262174:AMT262174 ACV262174:ACX262174 SZ262174:TB262174 JD262174:JF262174 WVP196638:WVR196638 WLT196638:WLV196638 WBX196638:WBZ196638 VSB196638:VSD196638 VIF196638:VIH196638 UYJ196638:UYL196638 UON196638:UOP196638 UER196638:UET196638 TUV196638:TUX196638 TKZ196638:TLB196638 TBD196638:TBF196638 SRH196638:SRJ196638 SHL196638:SHN196638 RXP196638:RXR196638 RNT196638:RNV196638 RDX196638:RDZ196638 QUB196638:QUD196638 QKF196638:QKH196638 QAJ196638:QAL196638 PQN196638:PQP196638 PGR196638:PGT196638 OWV196638:OWX196638 OMZ196638:ONB196638 ODD196638:ODF196638 NTH196638:NTJ196638 NJL196638:NJN196638 MZP196638:MZR196638 MPT196638:MPV196638 MFX196638:MFZ196638 LWB196638:LWD196638 LMF196638:LMH196638 LCJ196638:LCL196638 KSN196638:KSP196638 KIR196638:KIT196638 JYV196638:JYX196638 JOZ196638:JPB196638 JFD196638:JFF196638 IVH196638:IVJ196638 ILL196638:ILN196638 IBP196638:IBR196638 HRT196638:HRV196638 HHX196638:HHZ196638 GYB196638:GYD196638 GOF196638:GOH196638 GEJ196638:GEL196638 FUN196638:FUP196638 FKR196638:FKT196638 FAV196638:FAX196638 EQZ196638:ERB196638 EHD196638:EHF196638 DXH196638:DXJ196638 DNL196638:DNN196638 DDP196638:DDR196638 CTT196638:CTV196638 CJX196638:CJZ196638 CAB196638:CAD196638 BQF196638:BQH196638 BGJ196638:BGL196638 AWN196638:AWP196638 AMR196638:AMT196638 ACV196638:ACX196638 SZ196638:TB196638 JD196638:JF196638 WVP131102:WVR131102 WLT131102:WLV131102 WBX131102:WBZ131102 VSB131102:VSD131102 VIF131102:VIH131102 UYJ131102:UYL131102 UON131102:UOP131102 UER131102:UET131102 TUV131102:TUX131102 TKZ131102:TLB131102 TBD131102:TBF131102 SRH131102:SRJ131102 SHL131102:SHN131102 RXP131102:RXR131102 RNT131102:RNV131102 RDX131102:RDZ131102 QUB131102:QUD131102 QKF131102:QKH131102 QAJ131102:QAL131102 PQN131102:PQP131102 PGR131102:PGT131102 OWV131102:OWX131102 OMZ131102:ONB131102 ODD131102:ODF131102 NTH131102:NTJ131102 NJL131102:NJN131102 MZP131102:MZR131102 MPT131102:MPV131102 MFX131102:MFZ131102 LWB131102:LWD131102 LMF131102:LMH131102 LCJ131102:LCL131102 KSN131102:KSP131102 KIR131102:KIT131102 JYV131102:JYX131102 JOZ131102:JPB131102 JFD131102:JFF131102 IVH131102:IVJ131102 ILL131102:ILN131102 IBP131102:IBR131102 HRT131102:HRV131102 HHX131102:HHZ131102 GYB131102:GYD131102 GOF131102:GOH131102 GEJ131102:GEL131102 FUN131102:FUP131102 FKR131102:FKT131102 FAV131102:FAX131102 EQZ131102:ERB131102 EHD131102:EHF131102 DXH131102:DXJ131102 DNL131102:DNN131102 DDP131102:DDR131102 CTT131102:CTV131102 CJX131102:CJZ131102 CAB131102:CAD131102 BQF131102:BQH131102 BGJ131102:BGL131102 AWN131102:AWP131102 AMR131102:AMT131102 ACV131102:ACX131102 SZ131102:TB131102 JD131102:JF131102 WVP65566:WVR65566 WLT65566:WLV65566 WBX65566:WBZ65566 VSB65566:VSD65566 VIF65566:VIH65566 UYJ65566:UYL65566 UON65566:UOP65566 UER65566:UET65566 TUV65566:TUX65566 TKZ65566:TLB65566 TBD65566:TBF65566 SRH65566:SRJ65566 SHL65566:SHN65566 RXP65566:RXR65566 RNT65566:RNV65566 RDX65566:RDZ65566 QUB65566:QUD65566 QKF65566:QKH65566 QAJ65566:QAL65566 PQN65566:PQP65566 PGR65566:PGT65566 OWV65566:OWX65566 OMZ65566:ONB65566 ODD65566:ODF65566 NTH65566:NTJ65566 NJL65566:NJN65566 MZP65566:MZR65566 MPT65566:MPV65566 MFX65566:MFZ65566 LWB65566:LWD65566 LMF65566:LMH65566 LCJ65566:LCL65566 KSN65566:KSP65566 KIR65566:KIT65566 JYV65566:JYX65566 JOZ65566:JPB65566 JFD65566:JFF65566 IVH65566:IVJ65566 ILL65566:ILN65566 IBP65566:IBR65566 HRT65566:HRV65566 HHX65566:HHZ65566 GYB65566:GYD65566 GOF65566:GOH65566 GEJ65566:GEL65566 FUN65566:FUP65566 FKR65566:FKT65566 FAV65566:FAX65566 EQZ65566:ERB65566 EHD65566:EHF65566 DXH65566:DXJ65566 DNL65566:DNN65566 DDP65566:DDR65566 CTT65566:CTV65566 CJX65566:CJZ65566 CAB65566:CAD65566 BQF65566:BQH65566 BGJ65566:BGL65566 AWN65566:AWP65566 AMR65566:AMT65566 ACV65566:ACX65566 SZ65566:TB65566 JD65566:JF65566 JD6:JF6 WVP6:WVR6 WLT6:WLV6 WBX6:WBZ6 VSB6:VSD6 VIF6:VIH6 UYJ6:UYL6 UON6:UOP6 UER6:UET6 TUV6:TUX6 TKZ6:TLB6 TBD6:TBF6 SRH6:SRJ6 SHL6:SHN6 RXP6:RXR6 RNT6:RNV6 RDX6:RDZ6 QUB6:QUD6 QKF6:QKH6 QAJ6:QAL6 PQN6:PQP6 PGR6:PGT6 OWV6:OWX6 OMZ6:ONB6 ODD6:ODF6 NTH6:NTJ6 NJL6:NJN6 MZP6:MZR6 MPT6:MPV6 MFX6:MFZ6 LWB6:LWD6 LMF6:LMH6 LCJ6:LCL6 KSN6:KSP6 KIR6:KIT6 JYV6:JYX6 JOZ6:JPB6 JFD6:JFF6 IVH6:IVJ6 ILL6:ILN6 IBP6:IBR6 HRT6:HRV6 HHX6:HHZ6 GYB6:GYD6 GOF6:GOH6 GEJ6:GEL6 FUN6:FUP6 FKR6:FKT6 FAV6:FAX6 EQZ6:ERB6 EHD6:EHF6 DXH6:DXJ6 DNL6:DNN6 DDP6:DDR6 CTT6:CTV6 CJX6:CJZ6 CAB6:CAD6 BQF6:BQH6 BGJ6:BGL6 AWN6:AWP6 AMR6:AMT6 ACV6:ACX6 SZ6:TB6 G65566:J65566 G131102:J131102 G196638:J196638 G262174:J262174 G327710:J327710 G393246:J393246 G458782:J458782 G524318:J524318 G589854:J589854 G655390:J655390 G720926:J720926 G786462:J786462 G851998:J851998 G917534:J917534 G983070:J983070 G6:J6" xr:uid="{00000000-0002-0000-0900-000000000000}">
      <formula1>$A$200:$A$205</formula1>
    </dataValidation>
    <dataValidation type="list" allowBlank="1" showInputMessage="1" showErrorMessage="1" sqref="K6:M6 WVS983070:WVU983070 WLW983070:WLY983070 WCA983070:WCC983070 VSE983070:VSG983070 VII983070:VIK983070 UYM983070:UYO983070 UOQ983070:UOS983070 UEU983070:UEW983070 TUY983070:TVA983070 TLC983070:TLE983070 TBG983070:TBI983070 SRK983070:SRM983070 SHO983070:SHQ983070 RXS983070:RXU983070 RNW983070:RNY983070 REA983070:REC983070 QUE983070:QUG983070 QKI983070:QKK983070 QAM983070:QAO983070 PQQ983070:PQS983070 PGU983070:PGW983070 OWY983070:OXA983070 ONC983070:ONE983070 ODG983070:ODI983070 NTK983070:NTM983070 NJO983070:NJQ983070 MZS983070:MZU983070 MPW983070:MPY983070 MGA983070:MGC983070 LWE983070:LWG983070 LMI983070:LMK983070 LCM983070:LCO983070 KSQ983070:KSS983070 KIU983070:KIW983070 JYY983070:JZA983070 JPC983070:JPE983070 JFG983070:JFI983070 IVK983070:IVM983070 ILO983070:ILQ983070 IBS983070:IBU983070 HRW983070:HRY983070 HIA983070:HIC983070 GYE983070:GYG983070 GOI983070:GOK983070 GEM983070:GEO983070 FUQ983070:FUS983070 FKU983070:FKW983070 FAY983070:FBA983070 ERC983070:ERE983070 EHG983070:EHI983070 DXK983070:DXM983070 DNO983070:DNQ983070 DDS983070:DDU983070 CTW983070:CTY983070 CKA983070:CKC983070 CAE983070:CAG983070 BQI983070:BQK983070 BGM983070:BGO983070 AWQ983070:AWS983070 AMU983070:AMW983070 ACY983070:ADA983070 TC983070:TE983070 JG983070:JI983070 K983070:M983070 WVS917534:WVU917534 WLW917534:WLY917534 WCA917534:WCC917534 VSE917534:VSG917534 VII917534:VIK917534 UYM917534:UYO917534 UOQ917534:UOS917534 UEU917534:UEW917534 TUY917534:TVA917534 TLC917534:TLE917534 TBG917534:TBI917534 SRK917534:SRM917534 SHO917534:SHQ917534 RXS917534:RXU917534 RNW917534:RNY917534 REA917534:REC917534 QUE917534:QUG917534 QKI917534:QKK917534 QAM917534:QAO917534 PQQ917534:PQS917534 PGU917534:PGW917534 OWY917534:OXA917534 ONC917534:ONE917534 ODG917534:ODI917534 NTK917534:NTM917534 NJO917534:NJQ917534 MZS917534:MZU917534 MPW917534:MPY917534 MGA917534:MGC917534 LWE917534:LWG917534 LMI917534:LMK917534 LCM917534:LCO917534 KSQ917534:KSS917534 KIU917534:KIW917534 JYY917534:JZA917534 JPC917534:JPE917534 JFG917534:JFI917534 IVK917534:IVM917534 ILO917534:ILQ917534 IBS917534:IBU917534 HRW917534:HRY917534 HIA917534:HIC917534 GYE917534:GYG917534 GOI917534:GOK917534 GEM917534:GEO917534 FUQ917534:FUS917534 FKU917534:FKW917534 FAY917534:FBA917534 ERC917534:ERE917534 EHG917534:EHI917534 DXK917534:DXM917534 DNO917534:DNQ917534 DDS917534:DDU917534 CTW917534:CTY917534 CKA917534:CKC917534 CAE917534:CAG917534 BQI917534:BQK917534 BGM917534:BGO917534 AWQ917534:AWS917534 AMU917534:AMW917534 ACY917534:ADA917534 TC917534:TE917534 JG917534:JI917534 K917534:M917534 WVS851998:WVU851998 WLW851998:WLY851998 WCA851998:WCC851998 VSE851998:VSG851998 VII851998:VIK851998 UYM851998:UYO851998 UOQ851998:UOS851998 UEU851998:UEW851998 TUY851998:TVA851998 TLC851998:TLE851998 TBG851998:TBI851998 SRK851998:SRM851998 SHO851998:SHQ851998 RXS851998:RXU851998 RNW851998:RNY851998 REA851998:REC851998 QUE851998:QUG851998 QKI851998:QKK851998 QAM851998:QAO851998 PQQ851998:PQS851998 PGU851998:PGW851998 OWY851998:OXA851998 ONC851998:ONE851998 ODG851998:ODI851998 NTK851998:NTM851998 NJO851998:NJQ851998 MZS851998:MZU851998 MPW851998:MPY851998 MGA851998:MGC851998 LWE851998:LWG851998 LMI851998:LMK851998 LCM851998:LCO851998 KSQ851998:KSS851998 KIU851998:KIW851998 JYY851998:JZA851998 JPC851998:JPE851998 JFG851998:JFI851998 IVK851998:IVM851998 ILO851998:ILQ851998 IBS851998:IBU851998 HRW851998:HRY851998 HIA851998:HIC851998 GYE851998:GYG851998 GOI851998:GOK851998 GEM851998:GEO851998 FUQ851998:FUS851998 FKU851998:FKW851998 FAY851998:FBA851998 ERC851998:ERE851998 EHG851998:EHI851998 DXK851998:DXM851998 DNO851998:DNQ851998 DDS851998:DDU851998 CTW851998:CTY851998 CKA851998:CKC851998 CAE851998:CAG851998 BQI851998:BQK851998 BGM851998:BGO851998 AWQ851998:AWS851998 AMU851998:AMW851998 ACY851998:ADA851998 TC851998:TE851998 JG851998:JI851998 K851998:M851998 WVS786462:WVU786462 WLW786462:WLY786462 WCA786462:WCC786462 VSE786462:VSG786462 VII786462:VIK786462 UYM786462:UYO786462 UOQ786462:UOS786462 UEU786462:UEW786462 TUY786462:TVA786462 TLC786462:TLE786462 TBG786462:TBI786462 SRK786462:SRM786462 SHO786462:SHQ786462 RXS786462:RXU786462 RNW786462:RNY786462 REA786462:REC786462 QUE786462:QUG786462 QKI786462:QKK786462 QAM786462:QAO786462 PQQ786462:PQS786462 PGU786462:PGW786462 OWY786462:OXA786462 ONC786462:ONE786462 ODG786462:ODI786462 NTK786462:NTM786462 NJO786462:NJQ786462 MZS786462:MZU786462 MPW786462:MPY786462 MGA786462:MGC786462 LWE786462:LWG786462 LMI786462:LMK786462 LCM786462:LCO786462 KSQ786462:KSS786462 KIU786462:KIW786462 JYY786462:JZA786462 JPC786462:JPE786462 JFG786462:JFI786462 IVK786462:IVM786462 ILO786462:ILQ786462 IBS786462:IBU786462 HRW786462:HRY786462 HIA786462:HIC786462 GYE786462:GYG786462 GOI786462:GOK786462 GEM786462:GEO786462 FUQ786462:FUS786462 FKU786462:FKW786462 FAY786462:FBA786462 ERC786462:ERE786462 EHG786462:EHI786462 DXK786462:DXM786462 DNO786462:DNQ786462 DDS786462:DDU786462 CTW786462:CTY786462 CKA786462:CKC786462 CAE786462:CAG786462 BQI786462:BQK786462 BGM786462:BGO786462 AWQ786462:AWS786462 AMU786462:AMW786462 ACY786462:ADA786462 TC786462:TE786462 JG786462:JI786462 K786462:M786462 WVS720926:WVU720926 WLW720926:WLY720926 WCA720926:WCC720926 VSE720926:VSG720926 VII720926:VIK720926 UYM720926:UYO720926 UOQ720926:UOS720926 UEU720926:UEW720926 TUY720926:TVA720926 TLC720926:TLE720926 TBG720926:TBI720926 SRK720926:SRM720926 SHO720926:SHQ720926 RXS720926:RXU720926 RNW720926:RNY720926 REA720926:REC720926 QUE720926:QUG720926 QKI720926:QKK720926 QAM720926:QAO720926 PQQ720926:PQS720926 PGU720926:PGW720926 OWY720926:OXA720926 ONC720926:ONE720926 ODG720926:ODI720926 NTK720926:NTM720926 NJO720926:NJQ720926 MZS720926:MZU720926 MPW720926:MPY720926 MGA720926:MGC720926 LWE720926:LWG720926 LMI720926:LMK720926 LCM720926:LCO720926 KSQ720926:KSS720926 KIU720926:KIW720926 JYY720926:JZA720926 JPC720926:JPE720926 JFG720926:JFI720926 IVK720926:IVM720926 ILO720926:ILQ720926 IBS720926:IBU720926 HRW720926:HRY720926 HIA720926:HIC720926 GYE720926:GYG720926 GOI720926:GOK720926 GEM720926:GEO720926 FUQ720926:FUS720926 FKU720926:FKW720926 FAY720926:FBA720926 ERC720926:ERE720926 EHG720926:EHI720926 DXK720926:DXM720926 DNO720926:DNQ720926 DDS720926:DDU720926 CTW720926:CTY720926 CKA720926:CKC720926 CAE720926:CAG720926 BQI720926:BQK720926 BGM720926:BGO720926 AWQ720926:AWS720926 AMU720926:AMW720926 ACY720926:ADA720926 TC720926:TE720926 JG720926:JI720926 K720926:M720926 WVS655390:WVU655390 WLW655390:WLY655390 WCA655390:WCC655390 VSE655390:VSG655390 VII655390:VIK655390 UYM655390:UYO655390 UOQ655390:UOS655390 UEU655390:UEW655390 TUY655390:TVA655390 TLC655390:TLE655390 TBG655390:TBI655390 SRK655390:SRM655390 SHO655390:SHQ655390 RXS655390:RXU655390 RNW655390:RNY655390 REA655390:REC655390 QUE655390:QUG655390 QKI655390:QKK655390 QAM655390:QAO655390 PQQ655390:PQS655390 PGU655390:PGW655390 OWY655390:OXA655390 ONC655390:ONE655390 ODG655390:ODI655390 NTK655390:NTM655390 NJO655390:NJQ655390 MZS655390:MZU655390 MPW655390:MPY655390 MGA655390:MGC655390 LWE655390:LWG655390 LMI655390:LMK655390 LCM655390:LCO655390 KSQ655390:KSS655390 KIU655390:KIW655390 JYY655390:JZA655390 JPC655390:JPE655390 JFG655390:JFI655390 IVK655390:IVM655390 ILO655390:ILQ655390 IBS655390:IBU655390 HRW655390:HRY655390 HIA655390:HIC655390 GYE655390:GYG655390 GOI655390:GOK655390 GEM655390:GEO655390 FUQ655390:FUS655390 FKU655390:FKW655390 FAY655390:FBA655390 ERC655390:ERE655390 EHG655390:EHI655390 DXK655390:DXM655390 DNO655390:DNQ655390 DDS655390:DDU655390 CTW655390:CTY655390 CKA655390:CKC655390 CAE655390:CAG655390 BQI655390:BQK655390 BGM655390:BGO655390 AWQ655390:AWS655390 AMU655390:AMW655390 ACY655390:ADA655390 TC655390:TE655390 JG655390:JI655390 K655390:M655390 WVS589854:WVU589854 WLW589854:WLY589854 WCA589854:WCC589854 VSE589854:VSG589854 VII589854:VIK589854 UYM589854:UYO589854 UOQ589854:UOS589854 UEU589854:UEW589854 TUY589854:TVA589854 TLC589854:TLE589854 TBG589854:TBI589854 SRK589854:SRM589854 SHO589854:SHQ589854 RXS589854:RXU589854 RNW589854:RNY589854 REA589854:REC589854 QUE589854:QUG589854 QKI589854:QKK589854 QAM589854:QAO589854 PQQ589854:PQS589854 PGU589854:PGW589854 OWY589854:OXA589854 ONC589854:ONE589854 ODG589854:ODI589854 NTK589854:NTM589854 NJO589854:NJQ589854 MZS589854:MZU589854 MPW589854:MPY589854 MGA589854:MGC589854 LWE589854:LWG589854 LMI589854:LMK589854 LCM589854:LCO589854 KSQ589854:KSS589854 KIU589854:KIW589854 JYY589854:JZA589854 JPC589854:JPE589854 JFG589854:JFI589854 IVK589854:IVM589854 ILO589854:ILQ589854 IBS589854:IBU589854 HRW589854:HRY589854 HIA589854:HIC589854 GYE589854:GYG589854 GOI589854:GOK589854 GEM589854:GEO589854 FUQ589854:FUS589854 FKU589854:FKW589854 FAY589854:FBA589854 ERC589854:ERE589854 EHG589854:EHI589854 DXK589854:DXM589854 DNO589854:DNQ589854 DDS589854:DDU589854 CTW589854:CTY589854 CKA589854:CKC589854 CAE589854:CAG589854 BQI589854:BQK589854 BGM589854:BGO589854 AWQ589854:AWS589854 AMU589854:AMW589854 ACY589854:ADA589854 TC589854:TE589854 JG589854:JI589854 K589854:M589854 WVS524318:WVU524318 WLW524318:WLY524318 WCA524318:WCC524318 VSE524318:VSG524318 VII524318:VIK524318 UYM524318:UYO524318 UOQ524318:UOS524318 UEU524318:UEW524318 TUY524318:TVA524318 TLC524318:TLE524318 TBG524318:TBI524318 SRK524318:SRM524318 SHO524318:SHQ524318 RXS524318:RXU524318 RNW524318:RNY524318 REA524318:REC524318 QUE524318:QUG524318 QKI524318:QKK524318 QAM524318:QAO524318 PQQ524318:PQS524318 PGU524318:PGW524318 OWY524318:OXA524318 ONC524318:ONE524318 ODG524318:ODI524318 NTK524318:NTM524318 NJO524318:NJQ524318 MZS524318:MZU524318 MPW524318:MPY524318 MGA524318:MGC524318 LWE524318:LWG524318 LMI524318:LMK524318 LCM524318:LCO524318 KSQ524318:KSS524318 KIU524318:KIW524318 JYY524318:JZA524318 JPC524318:JPE524318 JFG524318:JFI524318 IVK524318:IVM524318 ILO524318:ILQ524318 IBS524318:IBU524318 HRW524318:HRY524318 HIA524318:HIC524318 GYE524318:GYG524318 GOI524318:GOK524318 GEM524318:GEO524318 FUQ524318:FUS524318 FKU524318:FKW524318 FAY524318:FBA524318 ERC524318:ERE524318 EHG524318:EHI524318 DXK524318:DXM524318 DNO524318:DNQ524318 DDS524318:DDU524318 CTW524318:CTY524318 CKA524318:CKC524318 CAE524318:CAG524318 BQI524318:BQK524318 BGM524318:BGO524318 AWQ524318:AWS524318 AMU524318:AMW524318 ACY524318:ADA524318 TC524318:TE524318 JG524318:JI524318 K524318:M524318 WVS458782:WVU458782 WLW458782:WLY458782 WCA458782:WCC458782 VSE458782:VSG458782 VII458782:VIK458782 UYM458782:UYO458782 UOQ458782:UOS458782 UEU458782:UEW458782 TUY458782:TVA458782 TLC458782:TLE458782 TBG458782:TBI458782 SRK458782:SRM458782 SHO458782:SHQ458782 RXS458782:RXU458782 RNW458782:RNY458782 REA458782:REC458782 QUE458782:QUG458782 QKI458782:QKK458782 QAM458782:QAO458782 PQQ458782:PQS458782 PGU458782:PGW458782 OWY458782:OXA458782 ONC458782:ONE458782 ODG458782:ODI458782 NTK458782:NTM458782 NJO458782:NJQ458782 MZS458782:MZU458782 MPW458782:MPY458782 MGA458782:MGC458782 LWE458782:LWG458782 LMI458782:LMK458782 LCM458782:LCO458782 KSQ458782:KSS458782 KIU458782:KIW458782 JYY458782:JZA458782 JPC458782:JPE458782 JFG458782:JFI458782 IVK458782:IVM458782 ILO458782:ILQ458782 IBS458782:IBU458782 HRW458782:HRY458782 HIA458782:HIC458782 GYE458782:GYG458782 GOI458782:GOK458782 GEM458782:GEO458782 FUQ458782:FUS458782 FKU458782:FKW458782 FAY458782:FBA458782 ERC458782:ERE458782 EHG458782:EHI458782 DXK458782:DXM458782 DNO458782:DNQ458782 DDS458782:DDU458782 CTW458782:CTY458782 CKA458782:CKC458782 CAE458782:CAG458782 BQI458782:BQK458782 BGM458782:BGO458782 AWQ458782:AWS458782 AMU458782:AMW458782 ACY458782:ADA458782 TC458782:TE458782 JG458782:JI458782 K458782:M458782 WVS393246:WVU393246 WLW393246:WLY393246 WCA393246:WCC393246 VSE393246:VSG393246 VII393246:VIK393246 UYM393246:UYO393246 UOQ393246:UOS393246 UEU393246:UEW393246 TUY393246:TVA393246 TLC393246:TLE393246 TBG393246:TBI393246 SRK393246:SRM393246 SHO393246:SHQ393246 RXS393246:RXU393246 RNW393246:RNY393246 REA393246:REC393246 QUE393246:QUG393246 QKI393246:QKK393246 QAM393246:QAO393246 PQQ393246:PQS393246 PGU393246:PGW393246 OWY393246:OXA393246 ONC393246:ONE393246 ODG393246:ODI393246 NTK393246:NTM393246 NJO393246:NJQ393246 MZS393246:MZU393246 MPW393246:MPY393246 MGA393246:MGC393246 LWE393246:LWG393246 LMI393246:LMK393246 LCM393246:LCO393246 KSQ393246:KSS393246 KIU393246:KIW393246 JYY393246:JZA393246 JPC393246:JPE393246 JFG393246:JFI393246 IVK393246:IVM393246 ILO393246:ILQ393246 IBS393246:IBU393246 HRW393246:HRY393246 HIA393246:HIC393246 GYE393246:GYG393246 GOI393246:GOK393246 GEM393246:GEO393246 FUQ393246:FUS393246 FKU393246:FKW393246 FAY393246:FBA393246 ERC393246:ERE393246 EHG393246:EHI393246 DXK393246:DXM393246 DNO393246:DNQ393246 DDS393246:DDU393246 CTW393246:CTY393246 CKA393246:CKC393246 CAE393246:CAG393246 BQI393246:BQK393246 BGM393246:BGO393246 AWQ393246:AWS393246 AMU393246:AMW393246 ACY393246:ADA393246 TC393246:TE393246 JG393246:JI393246 K393246:M393246 WVS327710:WVU327710 WLW327710:WLY327710 WCA327710:WCC327710 VSE327710:VSG327710 VII327710:VIK327710 UYM327710:UYO327710 UOQ327710:UOS327710 UEU327710:UEW327710 TUY327710:TVA327710 TLC327710:TLE327710 TBG327710:TBI327710 SRK327710:SRM327710 SHO327710:SHQ327710 RXS327710:RXU327710 RNW327710:RNY327710 REA327710:REC327710 QUE327710:QUG327710 QKI327710:QKK327710 QAM327710:QAO327710 PQQ327710:PQS327710 PGU327710:PGW327710 OWY327710:OXA327710 ONC327710:ONE327710 ODG327710:ODI327710 NTK327710:NTM327710 NJO327710:NJQ327710 MZS327710:MZU327710 MPW327710:MPY327710 MGA327710:MGC327710 LWE327710:LWG327710 LMI327710:LMK327710 LCM327710:LCO327710 KSQ327710:KSS327710 KIU327710:KIW327710 JYY327710:JZA327710 JPC327710:JPE327710 JFG327710:JFI327710 IVK327710:IVM327710 ILO327710:ILQ327710 IBS327710:IBU327710 HRW327710:HRY327710 HIA327710:HIC327710 GYE327710:GYG327710 GOI327710:GOK327710 GEM327710:GEO327710 FUQ327710:FUS327710 FKU327710:FKW327710 FAY327710:FBA327710 ERC327710:ERE327710 EHG327710:EHI327710 DXK327710:DXM327710 DNO327710:DNQ327710 DDS327710:DDU327710 CTW327710:CTY327710 CKA327710:CKC327710 CAE327710:CAG327710 BQI327710:BQK327710 BGM327710:BGO327710 AWQ327710:AWS327710 AMU327710:AMW327710 ACY327710:ADA327710 TC327710:TE327710 JG327710:JI327710 K327710:M327710 WVS262174:WVU262174 WLW262174:WLY262174 WCA262174:WCC262174 VSE262174:VSG262174 VII262174:VIK262174 UYM262174:UYO262174 UOQ262174:UOS262174 UEU262174:UEW262174 TUY262174:TVA262174 TLC262174:TLE262174 TBG262174:TBI262174 SRK262174:SRM262174 SHO262174:SHQ262174 RXS262174:RXU262174 RNW262174:RNY262174 REA262174:REC262174 QUE262174:QUG262174 QKI262174:QKK262174 QAM262174:QAO262174 PQQ262174:PQS262174 PGU262174:PGW262174 OWY262174:OXA262174 ONC262174:ONE262174 ODG262174:ODI262174 NTK262174:NTM262174 NJO262174:NJQ262174 MZS262174:MZU262174 MPW262174:MPY262174 MGA262174:MGC262174 LWE262174:LWG262174 LMI262174:LMK262174 LCM262174:LCO262174 KSQ262174:KSS262174 KIU262174:KIW262174 JYY262174:JZA262174 JPC262174:JPE262174 JFG262174:JFI262174 IVK262174:IVM262174 ILO262174:ILQ262174 IBS262174:IBU262174 HRW262174:HRY262174 HIA262174:HIC262174 GYE262174:GYG262174 GOI262174:GOK262174 GEM262174:GEO262174 FUQ262174:FUS262174 FKU262174:FKW262174 FAY262174:FBA262174 ERC262174:ERE262174 EHG262174:EHI262174 DXK262174:DXM262174 DNO262174:DNQ262174 DDS262174:DDU262174 CTW262174:CTY262174 CKA262174:CKC262174 CAE262174:CAG262174 BQI262174:BQK262174 BGM262174:BGO262174 AWQ262174:AWS262174 AMU262174:AMW262174 ACY262174:ADA262174 TC262174:TE262174 JG262174:JI262174 K262174:M262174 WVS196638:WVU196638 WLW196638:WLY196638 WCA196638:WCC196638 VSE196638:VSG196638 VII196638:VIK196638 UYM196638:UYO196638 UOQ196638:UOS196638 UEU196638:UEW196638 TUY196638:TVA196638 TLC196638:TLE196638 TBG196638:TBI196638 SRK196638:SRM196638 SHO196638:SHQ196638 RXS196638:RXU196638 RNW196638:RNY196638 REA196638:REC196638 QUE196638:QUG196638 QKI196638:QKK196638 QAM196638:QAO196638 PQQ196638:PQS196638 PGU196638:PGW196638 OWY196638:OXA196638 ONC196638:ONE196638 ODG196638:ODI196638 NTK196638:NTM196638 NJO196638:NJQ196638 MZS196638:MZU196638 MPW196638:MPY196638 MGA196638:MGC196638 LWE196638:LWG196638 LMI196638:LMK196638 LCM196638:LCO196638 KSQ196638:KSS196638 KIU196638:KIW196638 JYY196638:JZA196638 JPC196638:JPE196638 JFG196638:JFI196638 IVK196638:IVM196638 ILO196638:ILQ196638 IBS196638:IBU196638 HRW196638:HRY196638 HIA196638:HIC196638 GYE196638:GYG196638 GOI196638:GOK196638 GEM196638:GEO196638 FUQ196638:FUS196638 FKU196638:FKW196638 FAY196638:FBA196638 ERC196638:ERE196638 EHG196638:EHI196638 DXK196638:DXM196638 DNO196638:DNQ196638 DDS196638:DDU196638 CTW196638:CTY196638 CKA196638:CKC196638 CAE196638:CAG196638 BQI196638:BQK196638 BGM196638:BGO196638 AWQ196638:AWS196638 AMU196638:AMW196638 ACY196638:ADA196638 TC196638:TE196638 JG196638:JI196638 K196638:M196638 WVS131102:WVU131102 WLW131102:WLY131102 WCA131102:WCC131102 VSE131102:VSG131102 VII131102:VIK131102 UYM131102:UYO131102 UOQ131102:UOS131102 UEU131102:UEW131102 TUY131102:TVA131102 TLC131102:TLE131102 TBG131102:TBI131102 SRK131102:SRM131102 SHO131102:SHQ131102 RXS131102:RXU131102 RNW131102:RNY131102 REA131102:REC131102 QUE131102:QUG131102 QKI131102:QKK131102 QAM131102:QAO131102 PQQ131102:PQS131102 PGU131102:PGW131102 OWY131102:OXA131102 ONC131102:ONE131102 ODG131102:ODI131102 NTK131102:NTM131102 NJO131102:NJQ131102 MZS131102:MZU131102 MPW131102:MPY131102 MGA131102:MGC131102 LWE131102:LWG131102 LMI131102:LMK131102 LCM131102:LCO131102 KSQ131102:KSS131102 KIU131102:KIW131102 JYY131102:JZA131102 JPC131102:JPE131102 JFG131102:JFI131102 IVK131102:IVM131102 ILO131102:ILQ131102 IBS131102:IBU131102 HRW131102:HRY131102 HIA131102:HIC131102 GYE131102:GYG131102 GOI131102:GOK131102 GEM131102:GEO131102 FUQ131102:FUS131102 FKU131102:FKW131102 FAY131102:FBA131102 ERC131102:ERE131102 EHG131102:EHI131102 DXK131102:DXM131102 DNO131102:DNQ131102 DDS131102:DDU131102 CTW131102:CTY131102 CKA131102:CKC131102 CAE131102:CAG131102 BQI131102:BQK131102 BGM131102:BGO131102 AWQ131102:AWS131102 AMU131102:AMW131102 ACY131102:ADA131102 TC131102:TE131102 JG131102:JI131102 K131102:M131102 WVS65566:WVU65566 WLW65566:WLY65566 WCA65566:WCC65566 VSE65566:VSG65566 VII65566:VIK65566 UYM65566:UYO65566 UOQ65566:UOS65566 UEU65566:UEW65566 TUY65566:TVA65566 TLC65566:TLE65566 TBG65566:TBI65566 SRK65566:SRM65566 SHO65566:SHQ65566 RXS65566:RXU65566 RNW65566:RNY65566 REA65566:REC65566 QUE65566:QUG65566 QKI65566:QKK65566 QAM65566:QAO65566 PQQ65566:PQS65566 PGU65566:PGW65566 OWY65566:OXA65566 ONC65566:ONE65566 ODG65566:ODI65566 NTK65566:NTM65566 NJO65566:NJQ65566 MZS65566:MZU65566 MPW65566:MPY65566 MGA65566:MGC65566 LWE65566:LWG65566 LMI65566:LMK65566 LCM65566:LCO65566 KSQ65566:KSS65566 KIU65566:KIW65566 JYY65566:JZA65566 JPC65566:JPE65566 JFG65566:JFI65566 IVK65566:IVM65566 ILO65566:ILQ65566 IBS65566:IBU65566 HRW65566:HRY65566 HIA65566:HIC65566 GYE65566:GYG65566 GOI65566:GOK65566 GEM65566:GEO65566 FUQ65566:FUS65566 FKU65566:FKW65566 FAY65566:FBA65566 ERC65566:ERE65566 EHG65566:EHI65566 DXK65566:DXM65566 DNO65566:DNQ65566 DDS65566:DDU65566 CTW65566:CTY65566 CKA65566:CKC65566 CAE65566:CAG65566 BQI65566:BQK65566 BGM65566:BGO65566 AWQ65566:AWS65566 AMU65566:AMW65566 ACY65566:ADA65566 TC65566:TE65566 JG65566:JI65566 K65566:M65566 WVS6:WVU6 WLW6:WLY6 WCA6:WCC6 VSE6:VSG6 VII6:VIK6 UYM6:UYO6 UOQ6:UOS6 UEU6:UEW6 TUY6:TVA6 TLC6:TLE6 TBG6:TBI6 SRK6:SRM6 SHO6:SHQ6 RXS6:RXU6 RNW6:RNY6 REA6:REC6 QUE6:QUG6 QKI6:QKK6 QAM6:QAO6 PQQ6:PQS6 PGU6:PGW6 OWY6:OXA6 ONC6:ONE6 ODG6:ODI6 NTK6:NTM6 NJO6:NJQ6 MZS6:MZU6 MPW6:MPY6 MGA6:MGC6 LWE6:LWG6 LMI6:LMK6 LCM6:LCO6 KSQ6:KSS6 KIU6:KIW6 JYY6:JZA6 JPC6:JPE6 JFG6:JFI6 IVK6:IVM6 ILO6:ILQ6 IBS6:IBU6 HRW6:HRY6 HIA6:HIC6 GYE6:GYG6 GOI6:GOK6 GEM6:GEO6 FUQ6:FUS6 FKU6:FKW6 FAY6:FBA6 ERC6:ERE6 EHG6:EHI6 DXK6:DXM6 DNO6:DNQ6 DDS6:DDU6 CTW6:CTY6 CKA6:CKC6 CAE6:CAG6 BQI6:BQK6 BGM6:BGO6 AWQ6:AWS6 AMU6:AMW6 ACY6:ADA6 TC6:TE6 JG6:JI6" xr:uid="{00000000-0002-0000-0900-000001000000}">
      <formula1>$B$200:$B$202</formula1>
    </dataValidation>
    <dataValidation type="list" allowBlank="1" showInputMessage="1" showErrorMessage="1" sqref="N6 WVV983070 WLZ983070 WCD983070 VSH983070 VIL983070 UYP983070 UOT983070 UEX983070 TVB983070 TLF983070 TBJ983070 SRN983070 SHR983070 RXV983070 RNZ983070 RED983070 QUH983070 QKL983070 QAP983070 PQT983070 PGX983070 OXB983070 ONF983070 ODJ983070 NTN983070 NJR983070 MZV983070 MPZ983070 MGD983070 LWH983070 LML983070 LCP983070 KST983070 KIX983070 JZB983070 JPF983070 JFJ983070 IVN983070 ILR983070 IBV983070 HRZ983070 HID983070 GYH983070 GOL983070 GEP983070 FUT983070 FKX983070 FBB983070 ERF983070 EHJ983070 DXN983070 DNR983070 DDV983070 CTZ983070 CKD983070 CAH983070 BQL983070 BGP983070 AWT983070 AMX983070 ADB983070 TF983070 JJ983070 N983070 WVV917534 WLZ917534 WCD917534 VSH917534 VIL917534 UYP917534 UOT917534 UEX917534 TVB917534 TLF917534 TBJ917534 SRN917534 SHR917534 RXV917534 RNZ917534 RED917534 QUH917534 QKL917534 QAP917534 PQT917534 PGX917534 OXB917534 ONF917534 ODJ917534 NTN917534 NJR917534 MZV917534 MPZ917534 MGD917534 LWH917534 LML917534 LCP917534 KST917534 KIX917534 JZB917534 JPF917534 JFJ917534 IVN917534 ILR917534 IBV917534 HRZ917534 HID917534 GYH917534 GOL917534 GEP917534 FUT917534 FKX917534 FBB917534 ERF917534 EHJ917534 DXN917534 DNR917534 DDV917534 CTZ917534 CKD917534 CAH917534 BQL917534 BGP917534 AWT917534 AMX917534 ADB917534 TF917534 JJ917534 N917534 WVV851998 WLZ851998 WCD851998 VSH851998 VIL851998 UYP851998 UOT851998 UEX851998 TVB851998 TLF851998 TBJ851998 SRN851998 SHR851998 RXV851998 RNZ851998 RED851998 QUH851998 QKL851998 QAP851998 PQT851998 PGX851998 OXB851998 ONF851998 ODJ851998 NTN851998 NJR851998 MZV851998 MPZ851998 MGD851998 LWH851998 LML851998 LCP851998 KST851998 KIX851998 JZB851998 JPF851998 JFJ851998 IVN851998 ILR851998 IBV851998 HRZ851998 HID851998 GYH851998 GOL851998 GEP851998 FUT851998 FKX851998 FBB851998 ERF851998 EHJ851998 DXN851998 DNR851998 DDV851998 CTZ851998 CKD851998 CAH851998 BQL851998 BGP851998 AWT851998 AMX851998 ADB851998 TF851998 JJ851998 N851998 WVV786462 WLZ786462 WCD786462 VSH786462 VIL786462 UYP786462 UOT786462 UEX786462 TVB786462 TLF786462 TBJ786462 SRN786462 SHR786462 RXV786462 RNZ786462 RED786462 QUH786462 QKL786462 QAP786462 PQT786462 PGX786462 OXB786462 ONF786462 ODJ786462 NTN786462 NJR786462 MZV786462 MPZ786462 MGD786462 LWH786462 LML786462 LCP786462 KST786462 KIX786462 JZB786462 JPF786462 JFJ786462 IVN786462 ILR786462 IBV786462 HRZ786462 HID786462 GYH786462 GOL786462 GEP786462 FUT786462 FKX786462 FBB786462 ERF786462 EHJ786462 DXN786462 DNR786462 DDV786462 CTZ786462 CKD786462 CAH786462 BQL786462 BGP786462 AWT786462 AMX786462 ADB786462 TF786462 JJ786462 N786462 WVV720926 WLZ720926 WCD720926 VSH720926 VIL720926 UYP720926 UOT720926 UEX720926 TVB720926 TLF720926 TBJ720926 SRN720926 SHR720926 RXV720926 RNZ720926 RED720926 QUH720926 QKL720926 QAP720926 PQT720926 PGX720926 OXB720926 ONF720926 ODJ720926 NTN720926 NJR720926 MZV720926 MPZ720926 MGD720926 LWH720926 LML720926 LCP720926 KST720926 KIX720926 JZB720926 JPF720926 JFJ720926 IVN720926 ILR720926 IBV720926 HRZ720926 HID720926 GYH720926 GOL720926 GEP720926 FUT720926 FKX720926 FBB720926 ERF720926 EHJ720926 DXN720926 DNR720926 DDV720926 CTZ720926 CKD720926 CAH720926 BQL720926 BGP720926 AWT720926 AMX720926 ADB720926 TF720926 JJ720926 N720926 WVV655390 WLZ655390 WCD655390 VSH655390 VIL655390 UYP655390 UOT655390 UEX655390 TVB655390 TLF655390 TBJ655390 SRN655390 SHR655390 RXV655390 RNZ655390 RED655390 QUH655390 QKL655390 QAP655390 PQT655390 PGX655390 OXB655390 ONF655390 ODJ655390 NTN655390 NJR655390 MZV655390 MPZ655390 MGD655390 LWH655390 LML655390 LCP655390 KST655390 KIX655390 JZB655390 JPF655390 JFJ655390 IVN655390 ILR655390 IBV655390 HRZ655390 HID655390 GYH655390 GOL655390 GEP655390 FUT655390 FKX655390 FBB655390 ERF655390 EHJ655390 DXN655390 DNR655390 DDV655390 CTZ655390 CKD655390 CAH655390 BQL655390 BGP655390 AWT655390 AMX655390 ADB655390 TF655390 JJ655390 N655390 WVV589854 WLZ589854 WCD589854 VSH589854 VIL589854 UYP589854 UOT589854 UEX589854 TVB589854 TLF589854 TBJ589854 SRN589854 SHR589854 RXV589854 RNZ589854 RED589854 QUH589854 QKL589854 QAP589854 PQT589854 PGX589854 OXB589854 ONF589854 ODJ589854 NTN589854 NJR589854 MZV589854 MPZ589854 MGD589854 LWH589854 LML589854 LCP589854 KST589854 KIX589854 JZB589854 JPF589854 JFJ589854 IVN589854 ILR589854 IBV589854 HRZ589854 HID589854 GYH589854 GOL589854 GEP589854 FUT589854 FKX589854 FBB589854 ERF589854 EHJ589854 DXN589854 DNR589854 DDV589854 CTZ589854 CKD589854 CAH589854 BQL589854 BGP589854 AWT589854 AMX589854 ADB589854 TF589854 JJ589854 N589854 WVV524318 WLZ524318 WCD524318 VSH524318 VIL524318 UYP524318 UOT524318 UEX524318 TVB524318 TLF524318 TBJ524318 SRN524318 SHR524318 RXV524318 RNZ524318 RED524318 QUH524318 QKL524318 QAP524318 PQT524318 PGX524318 OXB524318 ONF524318 ODJ524318 NTN524318 NJR524318 MZV524318 MPZ524318 MGD524318 LWH524318 LML524318 LCP524318 KST524318 KIX524318 JZB524318 JPF524318 JFJ524318 IVN524318 ILR524318 IBV524318 HRZ524318 HID524318 GYH524318 GOL524318 GEP524318 FUT524318 FKX524318 FBB524318 ERF524318 EHJ524318 DXN524318 DNR524318 DDV524318 CTZ524318 CKD524318 CAH524318 BQL524318 BGP524318 AWT524318 AMX524318 ADB524318 TF524318 JJ524318 N524318 WVV458782 WLZ458782 WCD458782 VSH458782 VIL458782 UYP458782 UOT458782 UEX458782 TVB458782 TLF458782 TBJ458782 SRN458782 SHR458782 RXV458782 RNZ458782 RED458782 QUH458782 QKL458782 QAP458782 PQT458782 PGX458782 OXB458782 ONF458782 ODJ458782 NTN458782 NJR458782 MZV458782 MPZ458782 MGD458782 LWH458782 LML458782 LCP458782 KST458782 KIX458782 JZB458782 JPF458782 JFJ458782 IVN458782 ILR458782 IBV458782 HRZ458782 HID458782 GYH458782 GOL458782 GEP458782 FUT458782 FKX458782 FBB458782 ERF458782 EHJ458782 DXN458782 DNR458782 DDV458782 CTZ458782 CKD458782 CAH458782 BQL458782 BGP458782 AWT458782 AMX458782 ADB458782 TF458782 JJ458782 N458782 WVV393246 WLZ393246 WCD393246 VSH393246 VIL393246 UYP393246 UOT393246 UEX393246 TVB393246 TLF393246 TBJ393246 SRN393246 SHR393246 RXV393246 RNZ393246 RED393246 QUH393246 QKL393246 QAP393246 PQT393246 PGX393246 OXB393246 ONF393246 ODJ393246 NTN393246 NJR393246 MZV393246 MPZ393246 MGD393246 LWH393246 LML393246 LCP393246 KST393246 KIX393246 JZB393246 JPF393246 JFJ393246 IVN393246 ILR393246 IBV393246 HRZ393246 HID393246 GYH393246 GOL393246 GEP393246 FUT393246 FKX393246 FBB393246 ERF393246 EHJ393246 DXN393246 DNR393246 DDV393246 CTZ393246 CKD393246 CAH393246 BQL393246 BGP393246 AWT393246 AMX393246 ADB393246 TF393246 JJ393246 N393246 WVV327710 WLZ327710 WCD327710 VSH327710 VIL327710 UYP327710 UOT327710 UEX327710 TVB327710 TLF327710 TBJ327710 SRN327710 SHR327710 RXV327710 RNZ327710 RED327710 QUH327710 QKL327710 QAP327710 PQT327710 PGX327710 OXB327710 ONF327710 ODJ327710 NTN327710 NJR327710 MZV327710 MPZ327710 MGD327710 LWH327710 LML327710 LCP327710 KST327710 KIX327710 JZB327710 JPF327710 JFJ327710 IVN327710 ILR327710 IBV327710 HRZ327710 HID327710 GYH327710 GOL327710 GEP327710 FUT327710 FKX327710 FBB327710 ERF327710 EHJ327710 DXN327710 DNR327710 DDV327710 CTZ327710 CKD327710 CAH327710 BQL327710 BGP327710 AWT327710 AMX327710 ADB327710 TF327710 JJ327710 N327710 WVV262174 WLZ262174 WCD262174 VSH262174 VIL262174 UYP262174 UOT262174 UEX262174 TVB262174 TLF262174 TBJ262174 SRN262174 SHR262174 RXV262174 RNZ262174 RED262174 QUH262174 QKL262174 QAP262174 PQT262174 PGX262174 OXB262174 ONF262174 ODJ262174 NTN262174 NJR262174 MZV262174 MPZ262174 MGD262174 LWH262174 LML262174 LCP262174 KST262174 KIX262174 JZB262174 JPF262174 JFJ262174 IVN262174 ILR262174 IBV262174 HRZ262174 HID262174 GYH262174 GOL262174 GEP262174 FUT262174 FKX262174 FBB262174 ERF262174 EHJ262174 DXN262174 DNR262174 DDV262174 CTZ262174 CKD262174 CAH262174 BQL262174 BGP262174 AWT262174 AMX262174 ADB262174 TF262174 JJ262174 N262174 WVV196638 WLZ196638 WCD196638 VSH196638 VIL196638 UYP196638 UOT196638 UEX196638 TVB196638 TLF196638 TBJ196638 SRN196638 SHR196638 RXV196638 RNZ196638 RED196638 QUH196638 QKL196638 QAP196638 PQT196638 PGX196638 OXB196638 ONF196638 ODJ196638 NTN196638 NJR196638 MZV196638 MPZ196638 MGD196638 LWH196638 LML196638 LCP196638 KST196638 KIX196638 JZB196638 JPF196638 JFJ196638 IVN196638 ILR196638 IBV196638 HRZ196638 HID196638 GYH196638 GOL196638 GEP196638 FUT196638 FKX196638 FBB196638 ERF196638 EHJ196638 DXN196638 DNR196638 DDV196638 CTZ196638 CKD196638 CAH196638 BQL196638 BGP196638 AWT196638 AMX196638 ADB196638 TF196638 JJ196638 N196638 WVV131102 WLZ131102 WCD131102 VSH131102 VIL131102 UYP131102 UOT131102 UEX131102 TVB131102 TLF131102 TBJ131102 SRN131102 SHR131102 RXV131102 RNZ131102 RED131102 QUH131102 QKL131102 QAP131102 PQT131102 PGX131102 OXB131102 ONF131102 ODJ131102 NTN131102 NJR131102 MZV131102 MPZ131102 MGD131102 LWH131102 LML131102 LCP131102 KST131102 KIX131102 JZB131102 JPF131102 JFJ131102 IVN131102 ILR131102 IBV131102 HRZ131102 HID131102 GYH131102 GOL131102 GEP131102 FUT131102 FKX131102 FBB131102 ERF131102 EHJ131102 DXN131102 DNR131102 DDV131102 CTZ131102 CKD131102 CAH131102 BQL131102 BGP131102 AWT131102 AMX131102 ADB131102 TF131102 JJ131102 N131102 WVV65566 WLZ65566 WCD65566 VSH65566 VIL65566 UYP65566 UOT65566 UEX65566 TVB65566 TLF65566 TBJ65566 SRN65566 SHR65566 RXV65566 RNZ65566 RED65566 QUH65566 QKL65566 QAP65566 PQT65566 PGX65566 OXB65566 ONF65566 ODJ65566 NTN65566 NJR65566 MZV65566 MPZ65566 MGD65566 LWH65566 LML65566 LCP65566 KST65566 KIX65566 JZB65566 JPF65566 JFJ65566 IVN65566 ILR65566 IBV65566 HRZ65566 HID65566 GYH65566 GOL65566 GEP65566 FUT65566 FKX65566 FBB65566 ERF65566 EHJ65566 DXN65566 DNR65566 DDV65566 CTZ65566 CKD65566 CAH65566 BQL65566 BGP65566 AWT65566 AMX65566 ADB65566 TF65566 JJ65566 N65566 WVV6 WLZ6 WCD6 VSH6 VIL6 UYP6 UOT6 UEX6 TVB6 TLF6 TBJ6 SRN6 SHR6 RXV6 RNZ6 RED6 QUH6 QKL6 QAP6 PQT6 PGX6 OXB6 ONF6 ODJ6 NTN6 NJR6 MZV6 MPZ6 MGD6 LWH6 LML6 LCP6 KST6 KIX6 JZB6 JPF6 JFJ6 IVN6 ILR6 IBV6 HRZ6 HID6 GYH6 GOL6 GEP6 FUT6 FKX6 FBB6 ERF6 EHJ6 DXN6 DNR6 DDV6 CTZ6 CKD6 CAH6 BQL6 BGP6 AWT6 AMX6 ADB6 TF6 JJ6" xr:uid="{00000000-0002-0000-0900-000002000000}">
      <formula1>$C$200:$C$206</formula1>
    </dataValidation>
    <dataValidation type="list" allowBlank="1" showInputMessage="1" showErrorMessage="1" sqref="O6 WVW983070 WMA983070 WCE983070 VSI983070 VIM983070 UYQ983070 UOU983070 UEY983070 TVC983070 TLG983070 TBK983070 SRO983070 SHS983070 RXW983070 ROA983070 REE983070 QUI983070 QKM983070 QAQ983070 PQU983070 PGY983070 OXC983070 ONG983070 ODK983070 NTO983070 NJS983070 MZW983070 MQA983070 MGE983070 LWI983070 LMM983070 LCQ983070 KSU983070 KIY983070 JZC983070 JPG983070 JFK983070 IVO983070 ILS983070 IBW983070 HSA983070 HIE983070 GYI983070 GOM983070 GEQ983070 FUU983070 FKY983070 FBC983070 ERG983070 EHK983070 DXO983070 DNS983070 DDW983070 CUA983070 CKE983070 CAI983070 BQM983070 BGQ983070 AWU983070 AMY983070 ADC983070 TG983070 JK983070 O983070 WVW917534 WMA917534 WCE917534 VSI917534 VIM917534 UYQ917534 UOU917534 UEY917534 TVC917534 TLG917534 TBK917534 SRO917534 SHS917534 RXW917534 ROA917534 REE917534 QUI917534 QKM917534 QAQ917534 PQU917534 PGY917534 OXC917534 ONG917534 ODK917534 NTO917534 NJS917534 MZW917534 MQA917534 MGE917534 LWI917534 LMM917534 LCQ917534 KSU917534 KIY917534 JZC917534 JPG917534 JFK917534 IVO917534 ILS917534 IBW917534 HSA917534 HIE917534 GYI917534 GOM917534 GEQ917534 FUU917534 FKY917534 FBC917534 ERG917534 EHK917534 DXO917534 DNS917534 DDW917534 CUA917534 CKE917534 CAI917534 BQM917534 BGQ917534 AWU917534 AMY917534 ADC917534 TG917534 JK917534 O917534 WVW851998 WMA851998 WCE851998 VSI851998 VIM851998 UYQ851998 UOU851998 UEY851998 TVC851998 TLG851998 TBK851998 SRO851998 SHS851998 RXW851998 ROA851998 REE851998 QUI851998 QKM851998 QAQ851998 PQU851998 PGY851998 OXC851998 ONG851998 ODK851998 NTO851998 NJS851998 MZW851998 MQA851998 MGE851998 LWI851998 LMM851998 LCQ851998 KSU851998 KIY851998 JZC851998 JPG851998 JFK851998 IVO851998 ILS851998 IBW851998 HSA851998 HIE851998 GYI851998 GOM851998 GEQ851998 FUU851998 FKY851998 FBC851998 ERG851998 EHK851998 DXO851998 DNS851998 DDW851998 CUA851998 CKE851998 CAI851998 BQM851998 BGQ851998 AWU851998 AMY851998 ADC851998 TG851998 JK851998 O851998 WVW786462 WMA786462 WCE786462 VSI786462 VIM786462 UYQ786462 UOU786462 UEY786462 TVC786462 TLG786462 TBK786462 SRO786462 SHS786462 RXW786462 ROA786462 REE786462 QUI786462 QKM786462 QAQ786462 PQU786462 PGY786462 OXC786462 ONG786462 ODK786462 NTO786462 NJS786462 MZW786462 MQA786462 MGE786462 LWI786462 LMM786462 LCQ786462 KSU786462 KIY786462 JZC786462 JPG786462 JFK786462 IVO786462 ILS786462 IBW786462 HSA786462 HIE786462 GYI786462 GOM786462 GEQ786462 FUU786462 FKY786462 FBC786462 ERG786462 EHK786462 DXO786462 DNS786462 DDW786462 CUA786462 CKE786462 CAI786462 BQM786462 BGQ786462 AWU786462 AMY786462 ADC786462 TG786462 JK786462 O786462 WVW720926 WMA720926 WCE720926 VSI720926 VIM720926 UYQ720926 UOU720926 UEY720926 TVC720926 TLG720926 TBK720926 SRO720926 SHS720926 RXW720926 ROA720926 REE720926 QUI720926 QKM720926 QAQ720926 PQU720926 PGY720926 OXC720926 ONG720926 ODK720926 NTO720926 NJS720926 MZW720926 MQA720926 MGE720926 LWI720926 LMM720926 LCQ720926 KSU720926 KIY720926 JZC720926 JPG720926 JFK720926 IVO720926 ILS720926 IBW720926 HSA720926 HIE720926 GYI720926 GOM720926 GEQ720926 FUU720926 FKY720926 FBC720926 ERG720926 EHK720926 DXO720926 DNS720926 DDW720926 CUA720926 CKE720926 CAI720926 BQM720926 BGQ720926 AWU720926 AMY720926 ADC720926 TG720926 JK720926 O720926 WVW655390 WMA655390 WCE655390 VSI655390 VIM655390 UYQ655390 UOU655390 UEY655390 TVC655390 TLG655390 TBK655390 SRO655390 SHS655390 RXW655390 ROA655390 REE655390 QUI655390 QKM655390 QAQ655390 PQU655390 PGY655390 OXC655390 ONG655390 ODK655390 NTO655390 NJS655390 MZW655390 MQA655390 MGE655390 LWI655390 LMM655390 LCQ655390 KSU655390 KIY655390 JZC655390 JPG655390 JFK655390 IVO655390 ILS655390 IBW655390 HSA655390 HIE655390 GYI655390 GOM655390 GEQ655390 FUU655390 FKY655390 FBC655390 ERG655390 EHK655390 DXO655390 DNS655390 DDW655390 CUA655390 CKE655390 CAI655390 BQM655390 BGQ655390 AWU655390 AMY655390 ADC655390 TG655390 JK655390 O655390 WVW589854 WMA589854 WCE589854 VSI589854 VIM589854 UYQ589854 UOU589854 UEY589854 TVC589854 TLG589854 TBK589854 SRO589854 SHS589854 RXW589854 ROA589854 REE589854 QUI589854 QKM589854 QAQ589854 PQU589854 PGY589854 OXC589854 ONG589854 ODK589854 NTO589854 NJS589854 MZW589854 MQA589854 MGE589854 LWI589854 LMM589854 LCQ589854 KSU589854 KIY589854 JZC589854 JPG589854 JFK589854 IVO589854 ILS589854 IBW589854 HSA589854 HIE589854 GYI589854 GOM589854 GEQ589854 FUU589854 FKY589854 FBC589854 ERG589854 EHK589854 DXO589854 DNS589854 DDW589854 CUA589854 CKE589854 CAI589854 BQM589854 BGQ589854 AWU589854 AMY589854 ADC589854 TG589854 JK589854 O589854 WVW524318 WMA524318 WCE524318 VSI524318 VIM524318 UYQ524318 UOU524318 UEY524318 TVC524318 TLG524318 TBK524318 SRO524318 SHS524318 RXW524318 ROA524318 REE524318 QUI524318 QKM524318 QAQ524318 PQU524318 PGY524318 OXC524318 ONG524318 ODK524318 NTO524318 NJS524318 MZW524318 MQA524318 MGE524318 LWI524318 LMM524318 LCQ524318 KSU524318 KIY524318 JZC524318 JPG524318 JFK524318 IVO524318 ILS524318 IBW524318 HSA524318 HIE524318 GYI524318 GOM524318 GEQ524318 FUU524318 FKY524318 FBC524318 ERG524318 EHK524318 DXO524318 DNS524318 DDW524318 CUA524318 CKE524318 CAI524318 BQM524318 BGQ524318 AWU524318 AMY524318 ADC524318 TG524318 JK524318 O524318 WVW458782 WMA458782 WCE458782 VSI458782 VIM458782 UYQ458782 UOU458782 UEY458782 TVC458782 TLG458782 TBK458782 SRO458782 SHS458782 RXW458782 ROA458782 REE458782 QUI458782 QKM458782 QAQ458782 PQU458782 PGY458782 OXC458782 ONG458782 ODK458782 NTO458782 NJS458782 MZW458782 MQA458782 MGE458782 LWI458782 LMM458782 LCQ458782 KSU458782 KIY458782 JZC458782 JPG458782 JFK458782 IVO458782 ILS458782 IBW458782 HSA458782 HIE458782 GYI458782 GOM458782 GEQ458782 FUU458782 FKY458782 FBC458782 ERG458782 EHK458782 DXO458782 DNS458782 DDW458782 CUA458782 CKE458782 CAI458782 BQM458782 BGQ458782 AWU458782 AMY458782 ADC458782 TG458782 JK458782 O458782 WVW393246 WMA393246 WCE393246 VSI393246 VIM393246 UYQ393246 UOU393246 UEY393246 TVC393246 TLG393246 TBK393246 SRO393246 SHS393246 RXW393246 ROA393246 REE393246 QUI393246 QKM393246 QAQ393246 PQU393246 PGY393246 OXC393246 ONG393246 ODK393246 NTO393246 NJS393246 MZW393246 MQA393246 MGE393246 LWI393246 LMM393246 LCQ393246 KSU393246 KIY393246 JZC393246 JPG393246 JFK393246 IVO393246 ILS393246 IBW393246 HSA393246 HIE393246 GYI393246 GOM393246 GEQ393246 FUU393246 FKY393246 FBC393246 ERG393246 EHK393246 DXO393246 DNS393246 DDW393246 CUA393246 CKE393246 CAI393246 BQM393246 BGQ393246 AWU393246 AMY393246 ADC393246 TG393246 JK393246 O393246 WVW327710 WMA327710 WCE327710 VSI327710 VIM327710 UYQ327710 UOU327710 UEY327710 TVC327710 TLG327710 TBK327710 SRO327710 SHS327710 RXW327710 ROA327710 REE327710 QUI327710 QKM327710 QAQ327710 PQU327710 PGY327710 OXC327710 ONG327710 ODK327710 NTO327710 NJS327710 MZW327710 MQA327710 MGE327710 LWI327710 LMM327710 LCQ327710 KSU327710 KIY327710 JZC327710 JPG327710 JFK327710 IVO327710 ILS327710 IBW327710 HSA327710 HIE327710 GYI327710 GOM327710 GEQ327710 FUU327710 FKY327710 FBC327710 ERG327710 EHK327710 DXO327710 DNS327710 DDW327710 CUA327710 CKE327710 CAI327710 BQM327710 BGQ327710 AWU327710 AMY327710 ADC327710 TG327710 JK327710 O327710 WVW262174 WMA262174 WCE262174 VSI262174 VIM262174 UYQ262174 UOU262174 UEY262174 TVC262174 TLG262174 TBK262174 SRO262174 SHS262174 RXW262174 ROA262174 REE262174 QUI262174 QKM262174 QAQ262174 PQU262174 PGY262174 OXC262174 ONG262174 ODK262174 NTO262174 NJS262174 MZW262174 MQA262174 MGE262174 LWI262174 LMM262174 LCQ262174 KSU262174 KIY262174 JZC262174 JPG262174 JFK262174 IVO262174 ILS262174 IBW262174 HSA262174 HIE262174 GYI262174 GOM262174 GEQ262174 FUU262174 FKY262174 FBC262174 ERG262174 EHK262174 DXO262174 DNS262174 DDW262174 CUA262174 CKE262174 CAI262174 BQM262174 BGQ262174 AWU262174 AMY262174 ADC262174 TG262174 JK262174 O262174 WVW196638 WMA196638 WCE196638 VSI196638 VIM196638 UYQ196638 UOU196638 UEY196638 TVC196638 TLG196638 TBK196638 SRO196638 SHS196638 RXW196638 ROA196638 REE196638 QUI196638 QKM196638 QAQ196638 PQU196638 PGY196638 OXC196638 ONG196638 ODK196638 NTO196638 NJS196638 MZW196638 MQA196638 MGE196638 LWI196638 LMM196638 LCQ196638 KSU196638 KIY196638 JZC196638 JPG196638 JFK196638 IVO196638 ILS196638 IBW196638 HSA196638 HIE196638 GYI196638 GOM196638 GEQ196638 FUU196638 FKY196638 FBC196638 ERG196638 EHK196638 DXO196638 DNS196638 DDW196638 CUA196638 CKE196638 CAI196638 BQM196638 BGQ196638 AWU196638 AMY196638 ADC196638 TG196638 JK196638 O196638 WVW131102 WMA131102 WCE131102 VSI131102 VIM131102 UYQ131102 UOU131102 UEY131102 TVC131102 TLG131102 TBK131102 SRO131102 SHS131102 RXW131102 ROA131102 REE131102 QUI131102 QKM131102 QAQ131102 PQU131102 PGY131102 OXC131102 ONG131102 ODK131102 NTO131102 NJS131102 MZW131102 MQA131102 MGE131102 LWI131102 LMM131102 LCQ131102 KSU131102 KIY131102 JZC131102 JPG131102 JFK131102 IVO131102 ILS131102 IBW131102 HSA131102 HIE131102 GYI131102 GOM131102 GEQ131102 FUU131102 FKY131102 FBC131102 ERG131102 EHK131102 DXO131102 DNS131102 DDW131102 CUA131102 CKE131102 CAI131102 BQM131102 BGQ131102 AWU131102 AMY131102 ADC131102 TG131102 JK131102 O131102 WVW65566 WMA65566 WCE65566 VSI65566 VIM65566 UYQ65566 UOU65566 UEY65566 TVC65566 TLG65566 TBK65566 SRO65566 SHS65566 RXW65566 ROA65566 REE65566 QUI65566 QKM65566 QAQ65566 PQU65566 PGY65566 OXC65566 ONG65566 ODK65566 NTO65566 NJS65566 MZW65566 MQA65566 MGE65566 LWI65566 LMM65566 LCQ65566 KSU65566 KIY65566 JZC65566 JPG65566 JFK65566 IVO65566 ILS65566 IBW65566 HSA65566 HIE65566 GYI65566 GOM65566 GEQ65566 FUU65566 FKY65566 FBC65566 ERG65566 EHK65566 DXO65566 DNS65566 DDW65566 CUA65566 CKE65566 CAI65566 BQM65566 BGQ65566 AWU65566 AMY65566 ADC65566 TG65566 JK65566 O65566 WVW6 WMA6 WCE6 VSI6 VIM6 UYQ6 UOU6 UEY6 TVC6 TLG6 TBK6 SRO6 SHS6 RXW6 ROA6 REE6 QUI6 QKM6 QAQ6 PQU6 PGY6 OXC6 ONG6 ODK6 NTO6 NJS6 MZW6 MQA6 MGE6 LWI6 LMM6 LCQ6 KSU6 KIY6 JZC6 JPG6 JFK6 IVO6 ILS6 IBW6 HSA6 HIE6 GYI6 GOM6 GEQ6 FUU6 FKY6 FBC6 ERG6 EHK6 DXO6 DNS6 DDW6 CUA6 CKE6 CAI6 BQM6 BGQ6 AWU6 AMY6 ADC6 TG6 JK6" xr:uid="{00000000-0002-0000-0900-000003000000}">
      <formula1>$D$200:$D$204</formula1>
    </dataValidation>
  </dataValidations>
  <printOptions horizontalCentered="1"/>
  <pageMargins left="0.15748031496062992" right="0.15748031496062992" top="0.51181102362204722" bottom="0.23622047244094491" header="0.15748031496062992" footer="0.19685039370078741"/>
  <pageSetup paperSize="9" scale="63" orientation="portrait" r:id="rId1"/>
  <headerFooter>
    <oddHeader>&amp;L&amp;G&amp;C&amp;"Arial Cyr,полужирный"&amp;12ТУРНИР ПО ВИДУ СПОРТА
"ТЕННИС" (0130002611Я)</oddHeader>
  </headerFooter>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13313" r:id="rId5" name="Label 1">
              <controlPr defaultSize="0" print="0" autoFill="0" autoLine="0" autoPict="0">
                <anchor moveWithCells="1" sizeWithCells="1">
                  <from>
                    <xdr:col>0</xdr:col>
                    <xdr:colOff>0</xdr:colOff>
                    <xdr:row>134</xdr:row>
                    <xdr:rowOff>69850</xdr:rowOff>
                  </from>
                  <to>
                    <xdr:col>14</xdr:col>
                    <xdr:colOff>660400</xdr:colOff>
                    <xdr:row>141</xdr:row>
                    <xdr:rowOff>95250</xdr:rowOff>
                  </to>
                </anchor>
              </controlPr>
            </control>
          </mc:Choice>
        </mc:AlternateContent>
        <mc:AlternateContent xmlns:mc="http://schemas.openxmlformats.org/markup-compatibility/2006">
          <mc:Choice Requires="x14">
            <control shapeId="13314" r:id="rId6" name="Label 2">
              <controlPr defaultSize="0" print="0" autoFill="0" autoLine="0" autoPict="0">
                <anchor moveWithCells="1" sizeWithCells="1">
                  <from>
                    <xdr:col>6</xdr:col>
                    <xdr:colOff>603250</xdr:colOff>
                    <xdr:row>0</xdr:row>
                    <xdr:rowOff>0</xdr:rowOff>
                  </from>
                  <to>
                    <xdr:col>7</xdr:col>
                    <xdr:colOff>304800</xdr:colOff>
                    <xdr:row>0</xdr:row>
                    <xdr:rowOff>171450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indexed="41"/>
    <pageSetUpPr fitToPage="1"/>
  </sheetPr>
  <dimension ref="A1:O315"/>
  <sheetViews>
    <sheetView showGridLines="0" zoomScale="115" zoomScaleNormal="115" workbookViewId="0">
      <pane ySplit="10" topLeftCell="A11" activePane="bottomLeft" state="frozen"/>
      <selection activeCell="N32" sqref="N32"/>
      <selection pane="bottomLeft" activeCell="N32" sqref="N32"/>
    </sheetView>
  </sheetViews>
  <sheetFormatPr defaultColWidth="9.1796875" defaultRowHeight="12.5" x14ac:dyDescent="0.25"/>
  <cols>
    <col min="1" max="1" width="7.7265625" style="127" customWidth="1"/>
    <col min="2" max="2" width="12.7265625" style="127" customWidth="1"/>
    <col min="3" max="3" width="24.7265625" style="127" customWidth="1"/>
    <col min="4" max="4" width="16.7265625" style="128" customWidth="1"/>
    <col min="5" max="5" width="12.7265625" style="128" customWidth="1"/>
    <col min="6" max="6" width="15.7265625" style="128" customWidth="1"/>
    <col min="7" max="7" width="18.7265625" style="128" customWidth="1"/>
    <col min="8" max="8" width="10.7265625" style="128" customWidth="1"/>
    <col min="9" max="16384" width="9.1796875" style="127"/>
  </cols>
  <sheetData>
    <row r="1" spans="1:15" ht="27.65" customHeight="1" x14ac:dyDescent="0.25"/>
    <row r="2" spans="1:15" ht="13" x14ac:dyDescent="0.25">
      <c r="A2" s="585" t="s">
        <v>475</v>
      </c>
      <c r="B2" s="585"/>
      <c r="C2" s="585"/>
      <c r="D2" s="585"/>
      <c r="E2" s="585"/>
      <c r="F2" s="585"/>
      <c r="G2" s="585"/>
      <c r="H2" s="585"/>
      <c r="I2" s="152"/>
      <c r="J2" s="152"/>
      <c r="K2" s="152"/>
      <c r="L2" s="152"/>
      <c r="M2" s="152"/>
      <c r="N2" s="152"/>
      <c r="O2" s="152"/>
    </row>
    <row r="3" spans="1:15" s="150" customFormat="1" ht="10" x14ac:dyDescent="0.2">
      <c r="A3" s="588" t="s">
        <v>0</v>
      </c>
      <c r="B3" s="588"/>
      <c r="C3" s="588"/>
      <c r="D3" s="588"/>
      <c r="E3" s="588"/>
      <c r="F3" s="588"/>
      <c r="G3" s="588"/>
      <c r="H3" s="588"/>
      <c r="I3" s="151"/>
      <c r="J3" s="151"/>
      <c r="K3" s="151"/>
      <c r="L3" s="151"/>
      <c r="M3" s="151"/>
      <c r="N3" s="151"/>
      <c r="O3" s="151"/>
    </row>
    <row r="4" spans="1:15" ht="18" customHeight="1" x14ac:dyDescent="0.25">
      <c r="A4" s="589" t="s">
        <v>277</v>
      </c>
      <c r="B4" s="589"/>
      <c r="C4" s="589"/>
      <c r="D4" s="589"/>
      <c r="E4" s="589"/>
      <c r="F4" s="589"/>
      <c r="G4" s="589"/>
      <c r="H4" s="589"/>
    </row>
    <row r="5" spans="1:15" s="12" customFormat="1" ht="4.5" customHeight="1" x14ac:dyDescent="0.25">
      <c r="C5" s="586"/>
      <c r="D5" s="586"/>
      <c r="E5" s="586"/>
      <c r="F5" s="586"/>
      <c r="G5" s="586"/>
    </row>
    <row r="6" spans="1:15" s="148" customFormat="1" ht="11.5" x14ac:dyDescent="0.25">
      <c r="A6" s="587" t="s">
        <v>1</v>
      </c>
      <c r="B6" s="587"/>
      <c r="C6" s="149" t="s">
        <v>2</v>
      </c>
      <c r="D6" s="149" t="s">
        <v>3</v>
      </c>
      <c r="E6" s="587" t="s">
        <v>4</v>
      </c>
      <c r="F6" s="587"/>
      <c r="G6" s="149" t="s">
        <v>5</v>
      </c>
      <c r="H6" s="149" t="s">
        <v>6</v>
      </c>
    </row>
    <row r="7" spans="1:15" s="145" customFormat="1" ht="20.149999999999999" customHeight="1" x14ac:dyDescent="0.25">
      <c r="A7" s="590" t="s">
        <v>7</v>
      </c>
      <c r="B7" s="590"/>
      <c r="C7" s="146" t="s">
        <v>397</v>
      </c>
      <c r="D7" s="147" t="s">
        <v>141</v>
      </c>
      <c r="E7" s="593" t="s">
        <v>251</v>
      </c>
      <c r="F7" s="594"/>
      <c r="G7" s="146" t="s">
        <v>10</v>
      </c>
      <c r="H7" s="146" t="s">
        <v>137</v>
      </c>
    </row>
    <row r="8" spans="1:15" ht="15" customHeight="1" thickBot="1" x14ac:dyDescent="0.3"/>
    <row r="9" spans="1:15" ht="33.75" customHeight="1" x14ac:dyDescent="0.25">
      <c r="A9" s="591" t="s">
        <v>275</v>
      </c>
      <c r="B9" s="578" t="s">
        <v>274</v>
      </c>
      <c r="C9" s="578"/>
      <c r="D9" s="579"/>
      <c r="E9" s="582" t="s">
        <v>273</v>
      </c>
      <c r="F9" s="582" t="s">
        <v>272</v>
      </c>
      <c r="G9" s="582" t="s">
        <v>271</v>
      </c>
      <c r="H9" s="144" t="s">
        <v>270</v>
      </c>
    </row>
    <row r="10" spans="1:15" s="128" customFormat="1" ht="10.5" customHeight="1" thickBot="1" x14ac:dyDescent="0.3">
      <c r="A10" s="592"/>
      <c r="B10" s="580"/>
      <c r="C10" s="580"/>
      <c r="D10" s="581"/>
      <c r="E10" s="583"/>
      <c r="F10" s="583"/>
      <c r="G10" s="583"/>
      <c r="H10" s="143">
        <v>45139</v>
      </c>
    </row>
    <row r="11" spans="1:15" s="35" customFormat="1" ht="15" customHeight="1" x14ac:dyDescent="0.35">
      <c r="A11" s="548">
        <v>1</v>
      </c>
      <c r="B11" s="567" t="s">
        <v>396</v>
      </c>
      <c r="C11" s="568"/>
      <c r="D11" s="569"/>
      <c r="E11" s="141">
        <v>2678</v>
      </c>
      <c r="F11" s="142">
        <v>40570</v>
      </c>
      <c r="G11" s="141" t="s">
        <v>29</v>
      </c>
      <c r="H11" s="570">
        <v>970</v>
      </c>
    </row>
    <row r="12" spans="1:15" s="35" customFormat="1" ht="15" customHeight="1" thickBot="1" x14ac:dyDescent="0.4">
      <c r="A12" s="549"/>
      <c r="B12" s="572" t="s">
        <v>395</v>
      </c>
      <c r="C12" s="573"/>
      <c r="D12" s="574"/>
      <c r="E12" s="139">
        <v>2733</v>
      </c>
      <c r="F12" s="140">
        <v>39847</v>
      </c>
      <c r="G12" s="139" t="s">
        <v>29</v>
      </c>
      <c r="H12" s="571"/>
    </row>
    <row r="13" spans="1:15" s="35" customFormat="1" ht="15" customHeight="1" x14ac:dyDescent="0.35">
      <c r="A13" s="548">
        <v>2</v>
      </c>
      <c r="B13" s="567" t="s">
        <v>394</v>
      </c>
      <c r="C13" s="568"/>
      <c r="D13" s="569"/>
      <c r="E13" s="141">
        <v>2967</v>
      </c>
      <c r="F13" s="142">
        <v>40416</v>
      </c>
      <c r="G13" s="141" t="s">
        <v>82</v>
      </c>
      <c r="H13" s="570">
        <v>587</v>
      </c>
    </row>
    <row r="14" spans="1:15" s="35" customFormat="1" ht="15" customHeight="1" thickBot="1" x14ac:dyDescent="0.4">
      <c r="A14" s="549"/>
      <c r="B14" s="572" t="s">
        <v>393</v>
      </c>
      <c r="C14" s="573"/>
      <c r="D14" s="574"/>
      <c r="E14" s="139">
        <v>3022</v>
      </c>
      <c r="F14" s="140">
        <v>40464</v>
      </c>
      <c r="G14" s="139" t="s">
        <v>29</v>
      </c>
      <c r="H14" s="571"/>
    </row>
    <row r="15" spans="1:15" s="35" customFormat="1" ht="15" customHeight="1" x14ac:dyDescent="0.35">
      <c r="A15" s="548">
        <v>3</v>
      </c>
      <c r="B15" s="567" t="s">
        <v>392</v>
      </c>
      <c r="C15" s="568"/>
      <c r="D15" s="569"/>
      <c r="E15" s="141">
        <v>2859</v>
      </c>
      <c r="F15" s="142">
        <v>40470</v>
      </c>
      <c r="G15" s="141" t="s">
        <v>82</v>
      </c>
      <c r="H15" s="570">
        <v>336</v>
      </c>
    </row>
    <row r="16" spans="1:15" s="35" customFormat="1" ht="15" customHeight="1" thickBot="1" x14ac:dyDescent="0.4">
      <c r="A16" s="549"/>
      <c r="B16" s="572" t="s">
        <v>391</v>
      </c>
      <c r="C16" s="573"/>
      <c r="D16" s="574"/>
      <c r="E16" s="139">
        <v>3217</v>
      </c>
      <c r="F16" s="140">
        <v>39588</v>
      </c>
      <c r="G16" s="139" t="s">
        <v>82</v>
      </c>
      <c r="H16" s="571"/>
    </row>
    <row r="17" spans="1:8" s="35" customFormat="1" ht="15" customHeight="1" x14ac:dyDescent="0.35">
      <c r="A17" s="548">
        <v>4</v>
      </c>
      <c r="B17" s="567" t="s">
        <v>263</v>
      </c>
      <c r="C17" s="568"/>
      <c r="D17" s="569"/>
      <c r="E17" s="141">
        <v>3246</v>
      </c>
      <c r="F17" s="142">
        <v>39505</v>
      </c>
      <c r="G17" s="141" t="s">
        <v>29</v>
      </c>
      <c r="H17" s="570">
        <v>169</v>
      </c>
    </row>
    <row r="18" spans="1:8" s="35" customFormat="1" ht="15" customHeight="1" thickBot="1" x14ac:dyDescent="0.4">
      <c r="A18" s="549"/>
      <c r="B18" s="572" t="s">
        <v>262</v>
      </c>
      <c r="C18" s="573"/>
      <c r="D18" s="574"/>
      <c r="E18" s="139">
        <v>3243</v>
      </c>
      <c r="F18" s="140">
        <v>39683</v>
      </c>
      <c r="G18" s="139" t="s">
        <v>29</v>
      </c>
      <c r="H18" s="571"/>
    </row>
    <row r="19" spans="1:8" s="35" customFormat="1" ht="15" customHeight="1" x14ac:dyDescent="0.35">
      <c r="A19" s="548">
        <v>5</v>
      </c>
      <c r="B19" s="575" t="s">
        <v>496</v>
      </c>
      <c r="C19" s="576"/>
      <c r="D19" s="577"/>
      <c r="E19" s="349" t="s">
        <v>137</v>
      </c>
      <c r="F19" s="351">
        <v>41150</v>
      </c>
      <c r="G19" s="349" t="s">
        <v>82</v>
      </c>
      <c r="H19" s="570">
        <v>0</v>
      </c>
    </row>
    <row r="20" spans="1:8" s="35" customFormat="1" ht="15" customHeight="1" thickBot="1" x14ac:dyDescent="0.4">
      <c r="A20" s="549"/>
      <c r="B20" s="572" t="s">
        <v>387</v>
      </c>
      <c r="C20" s="573"/>
      <c r="D20" s="574"/>
      <c r="E20" s="139">
        <v>3247</v>
      </c>
      <c r="F20" s="140">
        <v>40838</v>
      </c>
      <c r="G20" s="139" t="s">
        <v>82</v>
      </c>
      <c r="H20" s="571"/>
    </row>
    <row r="21" spans="1:8" s="138" customFormat="1" ht="10.5" hidden="1" customHeight="1" x14ac:dyDescent="0.25">
      <c r="A21" s="548">
        <v>7</v>
      </c>
      <c r="B21" s="550"/>
      <c r="C21" s="551"/>
      <c r="D21" s="552"/>
      <c r="E21" s="131"/>
      <c r="F21" s="132"/>
      <c r="G21" s="131"/>
      <c r="H21" s="543"/>
    </row>
    <row r="22" spans="1:8" s="138" customFormat="1" ht="10.5" hidden="1" customHeight="1" thickBot="1" x14ac:dyDescent="0.3">
      <c r="A22" s="549"/>
      <c r="B22" s="545"/>
      <c r="C22" s="546"/>
      <c r="D22" s="547"/>
      <c r="E22" s="129"/>
      <c r="F22" s="130"/>
      <c r="G22" s="129"/>
      <c r="H22" s="544"/>
    </row>
    <row r="23" spans="1:8" s="138" customFormat="1" ht="10.5" hidden="1" customHeight="1" x14ac:dyDescent="0.25">
      <c r="A23" s="548">
        <v>8</v>
      </c>
      <c r="B23" s="550"/>
      <c r="C23" s="551"/>
      <c r="D23" s="552"/>
      <c r="E23" s="131"/>
      <c r="F23" s="132"/>
      <c r="G23" s="131"/>
      <c r="H23" s="543"/>
    </row>
    <row r="24" spans="1:8" s="138" customFormat="1" ht="10.5" hidden="1" customHeight="1" thickBot="1" x14ac:dyDescent="0.3">
      <c r="A24" s="549"/>
      <c r="B24" s="545"/>
      <c r="C24" s="546"/>
      <c r="D24" s="547"/>
      <c r="E24" s="129"/>
      <c r="F24" s="130"/>
      <c r="G24" s="129"/>
      <c r="H24" s="544"/>
    </row>
    <row r="25" spans="1:8" s="138" customFormat="1" ht="10.5" hidden="1" customHeight="1" x14ac:dyDescent="0.25">
      <c r="A25" s="548">
        <v>9</v>
      </c>
      <c r="B25" s="550"/>
      <c r="C25" s="551"/>
      <c r="D25" s="552"/>
      <c r="E25" s="131"/>
      <c r="F25" s="132"/>
      <c r="G25" s="131"/>
      <c r="H25" s="543"/>
    </row>
    <row r="26" spans="1:8" s="138" customFormat="1" ht="10.5" hidden="1" customHeight="1" thickBot="1" x14ac:dyDescent="0.3">
      <c r="A26" s="549"/>
      <c r="B26" s="545"/>
      <c r="C26" s="546"/>
      <c r="D26" s="547"/>
      <c r="E26" s="129"/>
      <c r="F26" s="130"/>
      <c r="G26" s="129"/>
      <c r="H26" s="544"/>
    </row>
    <row r="27" spans="1:8" s="138" customFormat="1" ht="10.5" hidden="1" customHeight="1" x14ac:dyDescent="0.25">
      <c r="A27" s="548">
        <v>10</v>
      </c>
      <c r="B27" s="550"/>
      <c r="C27" s="551"/>
      <c r="D27" s="552"/>
      <c r="E27" s="131"/>
      <c r="F27" s="132"/>
      <c r="G27" s="131"/>
      <c r="H27" s="543"/>
    </row>
    <row r="28" spans="1:8" s="138" customFormat="1" ht="10.5" hidden="1" customHeight="1" thickBot="1" x14ac:dyDescent="0.3">
      <c r="A28" s="549"/>
      <c r="B28" s="545"/>
      <c r="C28" s="546"/>
      <c r="D28" s="547"/>
      <c r="E28" s="129"/>
      <c r="F28" s="130"/>
      <c r="G28" s="129"/>
      <c r="H28" s="544"/>
    </row>
    <row r="29" spans="1:8" s="138" customFormat="1" ht="10.5" hidden="1" customHeight="1" x14ac:dyDescent="0.25">
      <c r="A29" s="548">
        <v>11</v>
      </c>
      <c r="B29" s="550"/>
      <c r="C29" s="551"/>
      <c r="D29" s="552"/>
      <c r="E29" s="131"/>
      <c r="F29" s="132"/>
      <c r="G29" s="131"/>
      <c r="H29" s="543"/>
    </row>
    <row r="30" spans="1:8" s="138" customFormat="1" ht="10.5" hidden="1" customHeight="1" thickBot="1" x14ac:dyDescent="0.3">
      <c r="A30" s="549"/>
      <c r="B30" s="545"/>
      <c r="C30" s="546"/>
      <c r="D30" s="547"/>
      <c r="E30" s="129"/>
      <c r="F30" s="130"/>
      <c r="G30" s="129"/>
      <c r="H30" s="544"/>
    </row>
    <row r="31" spans="1:8" s="138" customFormat="1" ht="10.5" hidden="1" customHeight="1" x14ac:dyDescent="0.25">
      <c r="A31" s="548">
        <v>12</v>
      </c>
      <c r="B31" s="550"/>
      <c r="C31" s="551"/>
      <c r="D31" s="552"/>
      <c r="E31" s="131"/>
      <c r="F31" s="132"/>
      <c r="G31" s="131"/>
      <c r="H31" s="543"/>
    </row>
    <row r="32" spans="1:8" s="138" customFormat="1" ht="10.5" hidden="1" customHeight="1" thickBot="1" x14ac:dyDescent="0.3">
      <c r="A32" s="549"/>
      <c r="B32" s="545"/>
      <c r="C32" s="546"/>
      <c r="D32" s="547"/>
      <c r="E32" s="129"/>
      <c r="F32" s="130"/>
      <c r="G32" s="129"/>
      <c r="H32" s="544"/>
    </row>
    <row r="33" spans="1:8" s="138" customFormat="1" ht="10.5" hidden="1" customHeight="1" x14ac:dyDescent="0.25">
      <c r="A33" s="548">
        <v>13</v>
      </c>
      <c r="B33" s="550"/>
      <c r="C33" s="551"/>
      <c r="D33" s="552"/>
      <c r="E33" s="131"/>
      <c r="F33" s="132"/>
      <c r="G33" s="131"/>
      <c r="H33" s="543"/>
    </row>
    <row r="34" spans="1:8" s="138" customFormat="1" ht="10.5" hidden="1" customHeight="1" thickBot="1" x14ac:dyDescent="0.3">
      <c r="A34" s="549"/>
      <c r="B34" s="545"/>
      <c r="C34" s="546"/>
      <c r="D34" s="547"/>
      <c r="E34" s="129"/>
      <c r="F34" s="130"/>
      <c r="G34" s="129"/>
      <c r="H34" s="544"/>
    </row>
    <row r="35" spans="1:8" s="138" customFormat="1" ht="10.5" hidden="1" customHeight="1" x14ac:dyDescent="0.25">
      <c r="A35" s="548">
        <v>14</v>
      </c>
      <c r="B35" s="550"/>
      <c r="C35" s="551"/>
      <c r="D35" s="552"/>
      <c r="E35" s="131"/>
      <c r="F35" s="132"/>
      <c r="G35" s="131"/>
      <c r="H35" s="543"/>
    </row>
    <row r="36" spans="1:8" s="138" customFormat="1" ht="10.5" hidden="1" customHeight="1" thickBot="1" x14ac:dyDescent="0.3">
      <c r="A36" s="549"/>
      <c r="B36" s="545"/>
      <c r="C36" s="546"/>
      <c r="D36" s="547"/>
      <c r="E36" s="129"/>
      <c r="F36" s="130"/>
      <c r="G36" s="129"/>
      <c r="H36" s="544"/>
    </row>
    <row r="37" spans="1:8" s="138" customFormat="1" ht="10.5" hidden="1" customHeight="1" x14ac:dyDescent="0.25">
      <c r="A37" s="548">
        <v>15</v>
      </c>
      <c r="B37" s="550"/>
      <c r="C37" s="551"/>
      <c r="D37" s="552"/>
      <c r="E37" s="131"/>
      <c r="F37" s="132"/>
      <c r="G37" s="131"/>
      <c r="H37" s="543"/>
    </row>
    <row r="38" spans="1:8" s="138" customFormat="1" ht="10.5" hidden="1" customHeight="1" thickBot="1" x14ac:dyDescent="0.3">
      <c r="A38" s="549"/>
      <c r="B38" s="545"/>
      <c r="C38" s="546"/>
      <c r="D38" s="547"/>
      <c r="E38" s="129"/>
      <c r="F38" s="130"/>
      <c r="G38" s="129"/>
      <c r="H38" s="544"/>
    </row>
    <row r="39" spans="1:8" s="138" customFormat="1" ht="10.5" hidden="1" customHeight="1" x14ac:dyDescent="0.25">
      <c r="A39" s="548">
        <v>16</v>
      </c>
      <c r="B39" s="550"/>
      <c r="C39" s="551"/>
      <c r="D39" s="552"/>
      <c r="E39" s="131"/>
      <c r="F39" s="132"/>
      <c r="G39" s="131"/>
      <c r="H39" s="543"/>
    </row>
    <row r="40" spans="1:8" s="138" customFormat="1" ht="10.5" hidden="1" customHeight="1" thickBot="1" x14ac:dyDescent="0.3">
      <c r="A40" s="549"/>
      <c r="B40" s="545"/>
      <c r="C40" s="546"/>
      <c r="D40" s="547"/>
      <c r="E40" s="129"/>
      <c r="F40" s="130"/>
      <c r="G40" s="129"/>
      <c r="H40" s="544"/>
    </row>
    <row r="41" spans="1:8" s="138" customFormat="1" ht="10.5" hidden="1" customHeight="1" x14ac:dyDescent="0.25">
      <c r="A41" s="548">
        <v>17</v>
      </c>
      <c r="B41" s="550"/>
      <c r="C41" s="551"/>
      <c r="D41" s="552"/>
      <c r="E41" s="131"/>
      <c r="F41" s="132"/>
      <c r="G41" s="131"/>
      <c r="H41" s="543"/>
    </row>
    <row r="42" spans="1:8" s="138" customFormat="1" ht="10.5" hidden="1" customHeight="1" thickBot="1" x14ac:dyDescent="0.3">
      <c r="A42" s="549"/>
      <c r="B42" s="545"/>
      <c r="C42" s="546"/>
      <c r="D42" s="547"/>
      <c r="E42" s="129"/>
      <c r="F42" s="130"/>
      <c r="G42" s="129"/>
      <c r="H42" s="544"/>
    </row>
    <row r="43" spans="1:8" s="138" customFormat="1" ht="10.5" hidden="1" customHeight="1" x14ac:dyDescent="0.25">
      <c r="A43" s="548">
        <v>18</v>
      </c>
      <c r="B43" s="550"/>
      <c r="C43" s="551"/>
      <c r="D43" s="552"/>
      <c r="E43" s="131"/>
      <c r="F43" s="132"/>
      <c r="G43" s="131"/>
      <c r="H43" s="543"/>
    </row>
    <row r="44" spans="1:8" s="138" customFormat="1" ht="10.5" hidden="1" customHeight="1" thickBot="1" x14ac:dyDescent="0.3">
      <c r="A44" s="549"/>
      <c r="B44" s="545"/>
      <c r="C44" s="546"/>
      <c r="D44" s="547"/>
      <c r="E44" s="129"/>
      <c r="F44" s="130"/>
      <c r="G44" s="129"/>
      <c r="H44" s="544"/>
    </row>
    <row r="45" spans="1:8" s="138" customFormat="1" ht="10.5" hidden="1" customHeight="1" x14ac:dyDescent="0.25">
      <c r="A45" s="548">
        <v>19</v>
      </c>
      <c r="B45" s="550"/>
      <c r="C45" s="551"/>
      <c r="D45" s="552"/>
      <c r="E45" s="131"/>
      <c r="F45" s="132"/>
      <c r="G45" s="131"/>
      <c r="H45" s="543"/>
    </row>
    <row r="46" spans="1:8" s="138" customFormat="1" ht="10.5" hidden="1" customHeight="1" thickBot="1" x14ac:dyDescent="0.3">
      <c r="A46" s="549"/>
      <c r="B46" s="545"/>
      <c r="C46" s="546"/>
      <c r="D46" s="547"/>
      <c r="E46" s="129"/>
      <c r="F46" s="130"/>
      <c r="G46" s="129"/>
      <c r="H46" s="544"/>
    </row>
    <row r="47" spans="1:8" s="138" customFormat="1" ht="10.5" hidden="1" customHeight="1" x14ac:dyDescent="0.25">
      <c r="A47" s="548">
        <v>20</v>
      </c>
      <c r="B47" s="550"/>
      <c r="C47" s="551"/>
      <c r="D47" s="552"/>
      <c r="E47" s="131"/>
      <c r="F47" s="132"/>
      <c r="G47" s="131"/>
      <c r="H47" s="543"/>
    </row>
    <row r="48" spans="1:8" s="138" customFormat="1" ht="10.5" hidden="1" customHeight="1" thickBot="1" x14ac:dyDescent="0.3">
      <c r="A48" s="549"/>
      <c r="B48" s="545"/>
      <c r="C48" s="546"/>
      <c r="D48" s="547"/>
      <c r="E48" s="129"/>
      <c r="F48" s="130"/>
      <c r="G48" s="129"/>
      <c r="H48" s="544"/>
    </row>
    <row r="49" spans="1:8" s="138" customFormat="1" ht="10.5" hidden="1" customHeight="1" x14ac:dyDescent="0.25">
      <c r="A49" s="548">
        <v>21</v>
      </c>
      <c r="B49" s="550"/>
      <c r="C49" s="551"/>
      <c r="D49" s="552"/>
      <c r="E49" s="131"/>
      <c r="F49" s="132"/>
      <c r="G49" s="131"/>
      <c r="H49" s="543"/>
    </row>
    <row r="50" spans="1:8" s="138" customFormat="1" ht="10.5" hidden="1" customHeight="1" thickBot="1" x14ac:dyDescent="0.3">
      <c r="A50" s="549"/>
      <c r="B50" s="545"/>
      <c r="C50" s="546"/>
      <c r="D50" s="547"/>
      <c r="E50" s="129"/>
      <c r="F50" s="130"/>
      <c r="G50" s="129"/>
      <c r="H50" s="544"/>
    </row>
    <row r="51" spans="1:8" s="138" customFormat="1" ht="10.5" hidden="1" customHeight="1" x14ac:dyDescent="0.25">
      <c r="A51" s="548">
        <v>22</v>
      </c>
      <c r="B51" s="550"/>
      <c r="C51" s="551"/>
      <c r="D51" s="552"/>
      <c r="E51" s="131"/>
      <c r="F51" s="132"/>
      <c r="G51" s="131"/>
      <c r="H51" s="543"/>
    </row>
    <row r="52" spans="1:8" s="138" customFormat="1" ht="10.5" hidden="1" customHeight="1" thickBot="1" x14ac:dyDescent="0.3">
      <c r="A52" s="549"/>
      <c r="B52" s="545"/>
      <c r="C52" s="546"/>
      <c r="D52" s="547"/>
      <c r="E52" s="129"/>
      <c r="F52" s="130"/>
      <c r="G52" s="129"/>
      <c r="H52" s="544"/>
    </row>
    <row r="53" spans="1:8" s="138" customFormat="1" ht="10.5" hidden="1" customHeight="1" x14ac:dyDescent="0.25">
      <c r="A53" s="548">
        <v>23</v>
      </c>
      <c r="B53" s="550"/>
      <c r="C53" s="551"/>
      <c r="D53" s="552"/>
      <c r="E53" s="131"/>
      <c r="F53" s="132"/>
      <c r="G53" s="131"/>
      <c r="H53" s="543"/>
    </row>
    <row r="54" spans="1:8" s="138" customFormat="1" ht="10.5" hidden="1" customHeight="1" thickBot="1" x14ac:dyDescent="0.3">
      <c r="A54" s="549"/>
      <c r="B54" s="545"/>
      <c r="C54" s="546"/>
      <c r="D54" s="547"/>
      <c r="E54" s="129"/>
      <c r="F54" s="130"/>
      <c r="G54" s="129"/>
      <c r="H54" s="544"/>
    </row>
    <row r="55" spans="1:8" s="138" customFormat="1" ht="10.5" hidden="1" customHeight="1" x14ac:dyDescent="0.25">
      <c r="A55" s="548">
        <v>24</v>
      </c>
      <c r="B55" s="550"/>
      <c r="C55" s="551"/>
      <c r="D55" s="552"/>
      <c r="E55" s="131"/>
      <c r="F55" s="132"/>
      <c r="G55" s="131"/>
      <c r="H55" s="543"/>
    </row>
    <row r="56" spans="1:8" s="138" customFormat="1" ht="10.5" hidden="1" customHeight="1" thickBot="1" x14ac:dyDescent="0.3">
      <c r="A56" s="549"/>
      <c r="B56" s="545"/>
      <c r="C56" s="546"/>
      <c r="D56" s="547"/>
      <c r="E56" s="129"/>
      <c r="F56" s="130"/>
      <c r="G56" s="129"/>
      <c r="H56" s="544"/>
    </row>
    <row r="57" spans="1:8" s="138" customFormat="1" ht="10.5" hidden="1" customHeight="1" x14ac:dyDescent="0.25">
      <c r="A57" s="548">
        <v>25</v>
      </c>
      <c r="B57" s="559"/>
      <c r="C57" s="559"/>
      <c r="D57" s="560"/>
      <c r="E57" s="131"/>
      <c r="F57" s="131"/>
      <c r="G57" s="131"/>
      <c r="H57" s="543"/>
    </row>
    <row r="58" spans="1:8" s="138" customFormat="1" ht="10.5" hidden="1" customHeight="1" thickBot="1" x14ac:dyDescent="0.3">
      <c r="A58" s="549"/>
      <c r="B58" s="556"/>
      <c r="C58" s="556"/>
      <c r="D58" s="557"/>
      <c r="E58" s="129"/>
      <c r="F58" s="129"/>
      <c r="G58" s="129"/>
      <c r="H58" s="544"/>
    </row>
    <row r="59" spans="1:8" s="138" customFormat="1" ht="10.5" hidden="1" customHeight="1" x14ac:dyDescent="0.25">
      <c r="A59" s="548">
        <v>26</v>
      </c>
      <c r="B59" s="559"/>
      <c r="C59" s="559"/>
      <c r="D59" s="560"/>
      <c r="E59" s="131"/>
      <c r="F59" s="131"/>
      <c r="G59" s="131"/>
      <c r="H59" s="543"/>
    </row>
    <row r="60" spans="1:8" s="138" customFormat="1" ht="10.5" hidden="1" customHeight="1" thickBot="1" x14ac:dyDescent="0.3">
      <c r="A60" s="549"/>
      <c r="B60" s="556"/>
      <c r="C60" s="556"/>
      <c r="D60" s="557"/>
      <c r="E60" s="129"/>
      <c r="F60" s="129"/>
      <c r="G60" s="129"/>
      <c r="H60" s="544"/>
    </row>
    <row r="61" spans="1:8" s="138" customFormat="1" ht="10.5" hidden="1" customHeight="1" x14ac:dyDescent="0.25">
      <c r="A61" s="548">
        <v>27</v>
      </c>
      <c r="B61" s="559"/>
      <c r="C61" s="559"/>
      <c r="D61" s="560"/>
      <c r="E61" s="131"/>
      <c r="F61" s="131"/>
      <c r="G61" s="131"/>
      <c r="H61" s="543"/>
    </row>
    <row r="62" spans="1:8" s="138" customFormat="1" ht="10.5" hidden="1" customHeight="1" thickBot="1" x14ac:dyDescent="0.3">
      <c r="A62" s="549"/>
      <c r="B62" s="556"/>
      <c r="C62" s="556"/>
      <c r="D62" s="557"/>
      <c r="E62" s="129"/>
      <c r="F62" s="129"/>
      <c r="G62" s="129"/>
      <c r="H62" s="544"/>
    </row>
    <row r="63" spans="1:8" s="138" customFormat="1" ht="10.5" hidden="1" customHeight="1" x14ac:dyDescent="0.25">
      <c r="A63" s="548">
        <v>28</v>
      </c>
      <c r="B63" s="559"/>
      <c r="C63" s="559"/>
      <c r="D63" s="560"/>
      <c r="E63" s="131"/>
      <c r="F63" s="131"/>
      <c r="G63" s="131"/>
      <c r="H63" s="543"/>
    </row>
    <row r="64" spans="1:8" s="138" customFormat="1" ht="10.5" hidden="1" customHeight="1" thickBot="1" x14ac:dyDescent="0.3">
      <c r="A64" s="549"/>
      <c r="B64" s="556"/>
      <c r="C64" s="556"/>
      <c r="D64" s="557"/>
      <c r="E64" s="129"/>
      <c r="F64" s="129"/>
      <c r="G64" s="129"/>
      <c r="H64" s="544"/>
    </row>
    <row r="65" spans="1:8" s="138" customFormat="1" ht="10.5" hidden="1" customHeight="1" x14ac:dyDescent="0.25">
      <c r="A65" s="548">
        <v>29</v>
      </c>
      <c r="B65" s="559"/>
      <c r="C65" s="559"/>
      <c r="D65" s="560"/>
      <c r="E65" s="131"/>
      <c r="F65" s="131"/>
      <c r="G65" s="131"/>
      <c r="H65" s="543"/>
    </row>
    <row r="66" spans="1:8" s="138" customFormat="1" ht="10.5" hidden="1" customHeight="1" thickBot="1" x14ac:dyDescent="0.3">
      <c r="A66" s="549"/>
      <c r="B66" s="556"/>
      <c r="C66" s="556"/>
      <c r="D66" s="557"/>
      <c r="E66" s="129"/>
      <c r="F66" s="129"/>
      <c r="G66" s="129"/>
      <c r="H66" s="544"/>
    </row>
    <row r="67" spans="1:8" s="138" customFormat="1" ht="10.5" hidden="1" customHeight="1" x14ac:dyDescent="0.25">
      <c r="A67" s="548">
        <v>30</v>
      </c>
      <c r="B67" s="559"/>
      <c r="C67" s="559"/>
      <c r="D67" s="560"/>
      <c r="E67" s="131"/>
      <c r="F67" s="131"/>
      <c r="G67" s="131"/>
      <c r="H67" s="543"/>
    </row>
    <row r="68" spans="1:8" s="138" customFormat="1" ht="10.5" hidden="1" customHeight="1" thickBot="1" x14ac:dyDescent="0.3">
      <c r="A68" s="549"/>
      <c r="B68" s="556"/>
      <c r="C68" s="556"/>
      <c r="D68" s="557"/>
      <c r="E68" s="129"/>
      <c r="F68" s="129"/>
      <c r="G68" s="129"/>
      <c r="H68" s="544"/>
    </row>
    <row r="69" spans="1:8" s="138" customFormat="1" ht="10.5" hidden="1" customHeight="1" x14ac:dyDescent="0.25">
      <c r="A69" s="548">
        <v>31</v>
      </c>
      <c r="B69" s="559"/>
      <c r="C69" s="559"/>
      <c r="D69" s="560"/>
      <c r="E69" s="131"/>
      <c r="F69" s="131"/>
      <c r="G69" s="131"/>
      <c r="H69" s="543"/>
    </row>
    <row r="70" spans="1:8" s="138" customFormat="1" ht="10.5" hidden="1" customHeight="1" thickBot="1" x14ac:dyDescent="0.3">
      <c r="A70" s="549"/>
      <c r="B70" s="556"/>
      <c r="C70" s="556"/>
      <c r="D70" s="557"/>
      <c r="E70" s="129"/>
      <c r="F70" s="129"/>
      <c r="G70" s="129"/>
      <c r="H70" s="544"/>
    </row>
    <row r="71" spans="1:8" s="138" customFormat="1" ht="10.5" hidden="1" customHeight="1" x14ac:dyDescent="0.25">
      <c r="A71" s="548">
        <v>32</v>
      </c>
      <c r="B71" s="559"/>
      <c r="C71" s="559"/>
      <c r="D71" s="560"/>
      <c r="E71" s="131"/>
      <c r="F71" s="131"/>
      <c r="G71" s="131"/>
      <c r="H71" s="543"/>
    </row>
    <row r="72" spans="1:8" s="138" customFormat="1" ht="10.5" hidden="1" customHeight="1" thickBot="1" x14ac:dyDescent="0.3">
      <c r="A72" s="549"/>
      <c r="B72" s="556"/>
      <c r="C72" s="556"/>
      <c r="D72" s="557"/>
      <c r="E72" s="129"/>
      <c r="F72" s="129"/>
      <c r="G72" s="129"/>
      <c r="H72" s="544"/>
    </row>
    <row r="73" spans="1:8" s="138" customFormat="1" ht="10.5" hidden="1" customHeight="1" x14ac:dyDescent="0.25">
      <c r="A73" s="548">
        <v>33</v>
      </c>
      <c r="B73" s="559"/>
      <c r="C73" s="559"/>
      <c r="D73" s="560"/>
      <c r="E73" s="131"/>
      <c r="F73" s="131"/>
      <c r="G73" s="131"/>
      <c r="H73" s="543"/>
    </row>
    <row r="74" spans="1:8" s="138" customFormat="1" ht="10.5" hidden="1" customHeight="1" thickBot="1" x14ac:dyDescent="0.3">
      <c r="A74" s="549"/>
      <c r="B74" s="556"/>
      <c r="C74" s="556"/>
      <c r="D74" s="557"/>
      <c r="E74" s="129"/>
      <c r="F74" s="129"/>
      <c r="G74" s="129"/>
      <c r="H74" s="544"/>
    </row>
    <row r="75" spans="1:8" s="138" customFormat="1" ht="10.5" hidden="1" customHeight="1" x14ac:dyDescent="0.25">
      <c r="A75" s="548">
        <v>34</v>
      </c>
      <c r="B75" s="559"/>
      <c r="C75" s="559"/>
      <c r="D75" s="560"/>
      <c r="E75" s="131"/>
      <c r="F75" s="131"/>
      <c r="G75" s="131"/>
      <c r="H75" s="543"/>
    </row>
    <row r="76" spans="1:8" s="138" customFormat="1" ht="10.5" hidden="1" customHeight="1" thickBot="1" x14ac:dyDescent="0.3">
      <c r="A76" s="549"/>
      <c r="B76" s="556"/>
      <c r="C76" s="556"/>
      <c r="D76" s="557"/>
      <c r="E76" s="129"/>
      <c r="F76" s="129"/>
      <c r="G76" s="129"/>
      <c r="H76" s="544"/>
    </row>
    <row r="77" spans="1:8" s="138" customFormat="1" ht="10.5" hidden="1" customHeight="1" x14ac:dyDescent="0.25">
      <c r="A77" s="548">
        <v>35</v>
      </c>
      <c r="B77" s="559"/>
      <c r="C77" s="559"/>
      <c r="D77" s="560"/>
      <c r="E77" s="131"/>
      <c r="F77" s="131"/>
      <c r="G77" s="131"/>
      <c r="H77" s="543"/>
    </row>
    <row r="78" spans="1:8" s="138" customFormat="1" ht="10.5" hidden="1" customHeight="1" thickBot="1" x14ac:dyDescent="0.3">
      <c r="A78" s="549"/>
      <c r="B78" s="556"/>
      <c r="C78" s="556"/>
      <c r="D78" s="557"/>
      <c r="E78" s="129"/>
      <c r="F78" s="129"/>
      <c r="G78" s="129"/>
      <c r="H78" s="544"/>
    </row>
    <row r="79" spans="1:8" s="138" customFormat="1" ht="10.5" hidden="1" customHeight="1" x14ac:dyDescent="0.25">
      <c r="A79" s="548">
        <v>36</v>
      </c>
      <c r="B79" s="559"/>
      <c r="C79" s="559"/>
      <c r="D79" s="560"/>
      <c r="E79" s="131"/>
      <c r="F79" s="131"/>
      <c r="G79" s="131"/>
      <c r="H79" s="543"/>
    </row>
    <row r="80" spans="1:8" s="138" customFormat="1" ht="10.5" hidden="1" customHeight="1" thickBot="1" x14ac:dyDescent="0.3">
      <c r="A80" s="549"/>
      <c r="B80" s="556"/>
      <c r="C80" s="556"/>
      <c r="D80" s="557"/>
      <c r="E80" s="129"/>
      <c r="F80" s="129"/>
      <c r="G80" s="129"/>
      <c r="H80" s="544"/>
    </row>
    <row r="81" spans="1:11" s="138" customFormat="1" ht="10.5" hidden="1" customHeight="1" x14ac:dyDescent="0.25">
      <c r="A81" s="548">
        <v>37</v>
      </c>
      <c r="B81" s="559"/>
      <c r="C81" s="559"/>
      <c r="D81" s="560"/>
      <c r="E81" s="131"/>
      <c r="F81" s="131"/>
      <c r="G81" s="131"/>
      <c r="H81" s="543"/>
    </row>
    <row r="82" spans="1:11" s="138" customFormat="1" ht="10.5" hidden="1" customHeight="1" thickBot="1" x14ac:dyDescent="0.3">
      <c r="A82" s="549"/>
      <c r="B82" s="556"/>
      <c r="C82" s="556"/>
      <c r="D82" s="557"/>
      <c r="E82" s="129"/>
      <c r="F82" s="129"/>
      <c r="G82" s="129"/>
      <c r="H82" s="544"/>
    </row>
    <row r="83" spans="1:11" s="138" customFormat="1" ht="10.5" hidden="1" customHeight="1" x14ac:dyDescent="0.25">
      <c r="A83" s="548">
        <v>38</v>
      </c>
      <c r="B83" s="559"/>
      <c r="C83" s="559"/>
      <c r="D83" s="560"/>
      <c r="E83" s="131"/>
      <c r="F83" s="131"/>
      <c r="G83" s="131"/>
      <c r="H83" s="543"/>
    </row>
    <row r="84" spans="1:11" s="138" customFormat="1" ht="10.5" hidden="1" customHeight="1" thickBot="1" x14ac:dyDescent="0.3">
      <c r="A84" s="549"/>
      <c r="B84" s="556"/>
      <c r="C84" s="556"/>
      <c r="D84" s="557"/>
      <c r="E84" s="129"/>
      <c r="F84" s="129"/>
      <c r="G84" s="129"/>
      <c r="H84" s="544"/>
    </row>
    <row r="85" spans="1:11" s="138" customFormat="1" ht="10.5" hidden="1" customHeight="1" x14ac:dyDescent="0.25">
      <c r="A85" s="548">
        <v>39</v>
      </c>
      <c r="B85" s="559"/>
      <c r="C85" s="559"/>
      <c r="D85" s="560"/>
      <c r="E85" s="131"/>
      <c r="F85" s="131"/>
      <c r="G85" s="131"/>
      <c r="H85" s="543"/>
    </row>
    <row r="86" spans="1:11" s="138" customFormat="1" ht="10.5" hidden="1" customHeight="1" thickBot="1" x14ac:dyDescent="0.3">
      <c r="A86" s="549"/>
      <c r="B86" s="556"/>
      <c r="C86" s="556"/>
      <c r="D86" s="557"/>
      <c r="E86" s="129"/>
      <c r="F86" s="129"/>
      <c r="G86" s="129"/>
      <c r="H86" s="544"/>
    </row>
    <row r="87" spans="1:11" s="138" customFormat="1" ht="10.5" hidden="1" customHeight="1" x14ac:dyDescent="0.25">
      <c r="A87" s="548">
        <v>40</v>
      </c>
      <c r="B87" s="559"/>
      <c r="C87" s="559"/>
      <c r="D87" s="560"/>
      <c r="E87" s="131"/>
      <c r="F87" s="131"/>
      <c r="G87" s="131"/>
      <c r="H87" s="543"/>
    </row>
    <row r="88" spans="1:11" s="138" customFormat="1" ht="10.5" hidden="1" customHeight="1" thickBot="1" x14ac:dyDescent="0.3">
      <c r="A88" s="549"/>
      <c r="B88" s="556"/>
      <c r="C88" s="556"/>
      <c r="D88" s="557"/>
      <c r="E88" s="129"/>
      <c r="F88" s="129"/>
      <c r="G88" s="129"/>
      <c r="H88" s="544"/>
    </row>
    <row r="89" spans="1:11" x14ac:dyDescent="0.25">
      <c r="A89" s="137"/>
      <c r="B89" s="136"/>
    </row>
    <row r="90" spans="1:11" s="119" customFormat="1" ht="10.15" customHeight="1" x14ac:dyDescent="0.25">
      <c r="B90" s="107"/>
      <c r="C90" s="107"/>
      <c r="D90" s="107"/>
      <c r="E90" s="566" t="s">
        <v>132</v>
      </c>
      <c r="F90" s="566"/>
      <c r="G90" s="566"/>
      <c r="H90" s="566"/>
      <c r="I90" s="107"/>
      <c r="J90" s="107"/>
      <c r="K90" s="107"/>
    </row>
    <row r="91" spans="1:11" s="119" customFormat="1" ht="10.15" customHeight="1" x14ac:dyDescent="0.25">
      <c r="A91" s="107"/>
      <c r="B91" s="107"/>
      <c r="C91" s="107"/>
      <c r="D91" s="107"/>
      <c r="E91" s="561"/>
      <c r="F91" s="561"/>
      <c r="G91" s="563" t="s">
        <v>253</v>
      </c>
      <c r="H91" s="563"/>
      <c r="I91" s="135"/>
      <c r="J91" s="135"/>
      <c r="K91" s="135"/>
    </row>
    <row r="92" spans="1:11" s="119" customFormat="1" ht="10.15" customHeight="1" x14ac:dyDescent="0.25">
      <c r="A92" s="107"/>
      <c r="B92" s="107"/>
      <c r="C92" s="107"/>
      <c r="D92" s="107"/>
      <c r="E92" s="562"/>
      <c r="F92" s="562"/>
      <c r="G92" s="564"/>
      <c r="H92" s="564"/>
      <c r="I92" s="135"/>
      <c r="J92" s="135"/>
      <c r="K92" s="135"/>
    </row>
    <row r="93" spans="1:11" s="119" customFormat="1" ht="10.15" customHeight="1" x14ac:dyDescent="0.25">
      <c r="B93" s="112"/>
      <c r="C93" s="112"/>
      <c r="D93" s="112"/>
      <c r="E93" s="558" t="s">
        <v>134</v>
      </c>
      <c r="F93" s="558"/>
      <c r="G93" s="352" t="s">
        <v>135</v>
      </c>
      <c r="H93" s="354"/>
      <c r="I93" s="112"/>
      <c r="J93" s="112"/>
      <c r="K93" s="112"/>
    </row>
    <row r="94" spans="1:11" ht="12.75" customHeight="1" x14ac:dyDescent="0.25">
      <c r="A94" s="53"/>
      <c r="B94" s="53"/>
      <c r="C94" s="53"/>
      <c r="D94" s="9"/>
      <c r="E94" s="9"/>
      <c r="F94" s="9"/>
      <c r="G94" s="9"/>
      <c r="H94" s="9"/>
    </row>
    <row r="95" spans="1:11" x14ac:dyDescent="0.25">
      <c r="A95" s="565"/>
      <c r="B95" s="565"/>
      <c r="C95" s="565"/>
      <c r="D95" s="565"/>
      <c r="E95" s="565"/>
      <c r="F95" s="565"/>
      <c r="G95" s="565"/>
      <c r="H95" s="565"/>
    </row>
    <row r="96" spans="1:11" x14ac:dyDescent="0.25">
      <c r="A96" s="565"/>
      <c r="B96" s="565"/>
      <c r="C96" s="565"/>
      <c r="D96" s="565"/>
      <c r="E96" s="565"/>
      <c r="F96" s="565"/>
      <c r="G96" s="565"/>
      <c r="H96" s="565"/>
    </row>
    <row r="98" spans="1:15" s="128" customFormat="1" x14ac:dyDescent="0.25">
      <c r="A98" s="133"/>
      <c r="B98" s="133"/>
      <c r="C98" s="127"/>
      <c r="I98" s="127"/>
      <c r="J98" s="127"/>
      <c r="K98" s="127"/>
      <c r="L98" s="127"/>
      <c r="M98" s="127"/>
      <c r="N98" s="127"/>
      <c r="O98" s="127"/>
    </row>
    <row r="99" spans="1:15" s="128" customFormat="1" x14ac:dyDescent="0.25">
      <c r="A99" s="133"/>
      <c r="B99" s="133"/>
      <c r="C99" s="127"/>
      <c r="I99" s="127"/>
      <c r="J99" s="127"/>
      <c r="K99" s="127"/>
      <c r="L99" s="127"/>
      <c r="M99" s="127"/>
      <c r="N99" s="127"/>
      <c r="O99" s="127"/>
    </row>
    <row r="100" spans="1:15" s="128" customFormat="1" x14ac:dyDescent="0.25">
      <c r="A100" s="133"/>
      <c r="B100" s="133"/>
      <c r="C100" s="127"/>
      <c r="I100" s="127"/>
      <c r="J100" s="127"/>
      <c r="K100" s="127"/>
      <c r="L100" s="127"/>
      <c r="M100" s="127"/>
      <c r="N100" s="127"/>
      <c r="O100" s="127"/>
    </row>
    <row r="101" spans="1:15" s="128" customFormat="1" x14ac:dyDescent="0.25">
      <c r="A101" s="133"/>
      <c r="B101" s="133"/>
      <c r="C101" s="127"/>
      <c r="I101" s="127"/>
      <c r="J101" s="127"/>
      <c r="K101" s="127"/>
      <c r="L101" s="127"/>
      <c r="M101" s="127"/>
      <c r="N101" s="127"/>
      <c r="O101" s="127"/>
    </row>
    <row r="102" spans="1:15" s="128" customFormat="1" x14ac:dyDescent="0.25">
      <c r="A102" s="133"/>
      <c r="B102" s="133"/>
      <c r="C102" s="127"/>
      <c r="I102" s="127"/>
      <c r="J102" s="127"/>
      <c r="K102" s="127"/>
      <c r="L102" s="127"/>
      <c r="M102" s="127"/>
      <c r="N102" s="127"/>
      <c r="O102" s="127"/>
    </row>
    <row r="103" spans="1:15" s="128" customFormat="1" x14ac:dyDescent="0.25">
      <c r="A103" s="133"/>
      <c r="B103" s="133"/>
      <c r="C103" s="127"/>
      <c r="I103" s="127"/>
      <c r="J103" s="127"/>
      <c r="K103" s="127"/>
      <c r="L103" s="127"/>
      <c r="M103" s="127"/>
      <c r="N103" s="127"/>
      <c r="O103" s="127"/>
    </row>
    <row r="104" spans="1:15" s="128" customFormat="1" x14ac:dyDescent="0.25">
      <c r="A104" s="133"/>
      <c r="B104" s="133"/>
      <c r="C104" s="127"/>
      <c r="I104" s="127"/>
      <c r="J104" s="127"/>
      <c r="K104" s="127"/>
      <c r="L104" s="127"/>
      <c r="M104" s="127"/>
      <c r="N104" s="127"/>
      <c r="O104" s="127"/>
    </row>
    <row r="105" spans="1:15" s="128" customFormat="1" hidden="1" x14ac:dyDescent="0.25">
      <c r="A105" s="133"/>
      <c r="B105" s="134">
        <v>12</v>
      </c>
      <c r="C105" s="127"/>
      <c r="I105" s="127"/>
      <c r="J105" s="127"/>
      <c r="K105" s="127"/>
      <c r="L105" s="127"/>
      <c r="M105" s="127"/>
      <c r="N105" s="127"/>
      <c r="O105" s="127"/>
    </row>
    <row r="106" spans="1:15" s="128" customFormat="1" x14ac:dyDescent="0.25">
      <c r="A106" s="133"/>
      <c r="B106" s="133"/>
      <c r="C106" s="127"/>
      <c r="I106" s="127"/>
      <c r="J106" s="127"/>
      <c r="K106" s="127"/>
      <c r="L106" s="127"/>
      <c r="M106" s="127"/>
      <c r="N106" s="127"/>
      <c r="O106" s="127"/>
    </row>
    <row r="107" spans="1:15" s="128" customFormat="1" x14ac:dyDescent="0.25">
      <c r="A107" s="133"/>
      <c r="B107" s="133"/>
      <c r="C107" s="127"/>
      <c r="I107" s="127"/>
      <c r="J107" s="127"/>
      <c r="K107" s="127"/>
      <c r="L107" s="127"/>
      <c r="M107" s="127"/>
      <c r="N107" s="127"/>
      <c r="O107" s="127"/>
    </row>
    <row r="108" spans="1:15" s="128" customFormat="1" x14ac:dyDescent="0.25">
      <c r="A108" s="133"/>
      <c r="B108" s="133"/>
      <c r="C108" s="127"/>
      <c r="I108" s="127"/>
      <c r="J108" s="127"/>
      <c r="K108" s="127"/>
      <c r="L108" s="127"/>
      <c r="M108" s="127"/>
      <c r="N108" s="127"/>
      <c r="O108" s="127"/>
    </row>
    <row r="109" spans="1:15" s="128" customFormat="1" x14ac:dyDescent="0.25">
      <c r="A109" s="133"/>
      <c r="B109" s="133"/>
      <c r="C109" s="127"/>
      <c r="I109" s="127"/>
      <c r="J109" s="127"/>
      <c r="K109" s="127"/>
      <c r="L109" s="127"/>
      <c r="M109" s="127"/>
      <c r="N109" s="127"/>
      <c r="O109" s="127"/>
    </row>
    <row r="110" spans="1:15" s="128" customFormat="1" x14ac:dyDescent="0.25">
      <c r="A110" s="133"/>
      <c r="B110" s="133"/>
      <c r="C110" s="127"/>
      <c r="I110" s="127"/>
      <c r="J110" s="127"/>
      <c r="K110" s="127"/>
      <c r="L110" s="127"/>
      <c r="M110" s="127"/>
      <c r="N110" s="127"/>
      <c r="O110" s="127"/>
    </row>
    <row r="111" spans="1:15" s="128" customFormat="1" x14ac:dyDescent="0.25">
      <c r="A111" s="133"/>
      <c r="B111" s="133"/>
      <c r="C111" s="127"/>
      <c r="I111" s="127"/>
      <c r="J111" s="127"/>
      <c r="K111" s="127"/>
      <c r="L111" s="127"/>
      <c r="M111" s="127"/>
      <c r="N111" s="127"/>
      <c r="O111" s="127"/>
    </row>
    <row r="112" spans="1:15" s="128" customFormat="1" x14ac:dyDescent="0.25">
      <c r="A112" s="133"/>
      <c r="B112" s="133"/>
      <c r="C112" s="127"/>
      <c r="I112" s="127"/>
      <c r="J112" s="127"/>
      <c r="K112" s="127"/>
      <c r="L112" s="127"/>
      <c r="M112" s="127"/>
      <c r="N112" s="127"/>
      <c r="O112" s="127"/>
    </row>
    <row r="113" spans="1:15" s="128" customFormat="1" x14ac:dyDescent="0.25">
      <c r="A113" s="133"/>
      <c r="B113" s="133"/>
      <c r="C113" s="127"/>
      <c r="I113" s="127"/>
      <c r="J113" s="127"/>
      <c r="K113" s="127"/>
      <c r="L113" s="127"/>
      <c r="M113" s="127"/>
      <c r="N113" s="127"/>
      <c r="O113" s="127"/>
    </row>
    <row r="114" spans="1:15" s="128" customFormat="1" x14ac:dyDescent="0.25">
      <c r="A114" s="133"/>
      <c r="B114" s="133"/>
      <c r="C114" s="127"/>
      <c r="I114" s="127"/>
      <c r="J114" s="127"/>
      <c r="K114" s="127"/>
      <c r="L114" s="127"/>
      <c r="M114" s="127"/>
      <c r="N114" s="127"/>
      <c r="O114" s="127"/>
    </row>
    <row r="115" spans="1:15" s="128" customFormat="1" x14ac:dyDescent="0.25">
      <c r="A115" s="133"/>
      <c r="B115" s="133"/>
      <c r="C115" s="127"/>
      <c r="I115" s="127"/>
      <c r="J115" s="127"/>
      <c r="K115" s="127"/>
      <c r="L115" s="127"/>
      <c r="M115" s="127"/>
      <c r="N115" s="127"/>
      <c r="O115" s="127"/>
    </row>
    <row r="116" spans="1:15" s="128" customFormat="1" x14ac:dyDescent="0.25">
      <c r="A116" s="133"/>
      <c r="B116" s="133"/>
      <c r="C116" s="127"/>
      <c r="I116" s="127"/>
      <c r="J116" s="127"/>
      <c r="K116" s="127"/>
      <c r="L116" s="127"/>
      <c r="M116" s="127"/>
      <c r="N116" s="127"/>
      <c r="O116" s="127"/>
    </row>
    <row r="117" spans="1:15" s="128" customFormat="1" x14ac:dyDescent="0.25">
      <c r="A117" s="133"/>
      <c r="B117" s="133"/>
      <c r="C117" s="127"/>
      <c r="I117" s="127"/>
      <c r="J117" s="127"/>
      <c r="K117" s="127"/>
      <c r="L117" s="127"/>
      <c r="M117" s="127"/>
      <c r="N117" s="127"/>
      <c r="O117" s="127"/>
    </row>
    <row r="118" spans="1:15" s="128" customFormat="1" x14ac:dyDescent="0.25">
      <c r="A118" s="133"/>
      <c r="B118" s="133"/>
      <c r="C118" s="127"/>
      <c r="I118" s="127"/>
      <c r="J118" s="127"/>
      <c r="K118" s="127"/>
      <c r="L118" s="127"/>
      <c r="M118" s="127"/>
      <c r="N118" s="127"/>
      <c r="O118" s="127"/>
    </row>
    <row r="119" spans="1:15" s="128" customFormat="1" x14ac:dyDescent="0.25">
      <c r="A119" s="133"/>
      <c r="B119" s="133"/>
      <c r="C119" s="127"/>
      <c r="I119" s="127"/>
      <c r="J119" s="127"/>
      <c r="K119" s="127"/>
      <c r="L119" s="127"/>
      <c r="M119" s="127"/>
      <c r="N119" s="127"/>
      <c r="O119" s="127"/>
    </row>
    <row r="120" spans="1:15" s="128" customFormat="1" x14ac:dyDescent="0.25">
      <c r="A120" s="133"/>
      <c r="B120" s="133"/>
      <c r="C120" s="127"/>
      <c r="I120" s="127"/>
      <c r="J120" s="127"/>
      <c r="K120" s="127"/>
      <c r="L120" s="127"/>
      <c r="M120" s="127"/>
      <c r="N120" s="127"/>
      <c r="O120" s="127"/>
    </row>
    <row r="121" spans="1:15" s="128" customFormat="1" x14ac:dyDescent="0.25">
      <c r="A121" s="133"/>
      <c r="B121" s="133"/>
      <c r="C121" s="127"/>
      <c r="I121" s="127"/>
      <c r="J121" s="127"/>
      <c r="K121" s="127"/>
      <c r="L121" s="127"/>
      <c r="M121" s="127"/>
      <c r="N121" s="127"/>
      <c r="O121" s="127"/>
    </row>
    <row r="122" spans="1:15" s="128" customFormat="1" x14ac:dyDescent="0.25">
      <c r="A122" s="133"/>
      <c r="B122" s="133"/>
      <c r="C122" s="127"/>
      <c r="I122" s="127"/>
      <c r="J122" s="127"/>
      <c r="K122" s="127"/>
      <c r="L122" s="127"/>
      <c r="M122" s="127"/>
      <c r="N122" s="127"/>
      <c r="O122" s="127"/>
    </row>
    <row r="123" spans="1:15" s="128" customFormat="1" x14ac:dyDescent="0.25">
      <c r="A123" s="133"/>
      <c r="B123" s="133"/>
      <c r="C123" s="127"/>
      <c r="I123" s="127"/>
      <c r="J123" s="127"/>
      <c r="K123" s="127"/>
      <c r="L123" s="127"/>
      <c r="M123" s="127"/>
      <c r="N123" s="127"/>
      <c r="O123" s="127"/>
    </row>
    <row r="124" spans="1:15" s="128" customFormat="1" x14ac:dyDescent="0.25">
      <c r="A124" s="133"/>
      <c r="B124" s="133"/>
      <c r="C124" s="127"/>
      <c r="I124" s="127"/>
      <c r="J124" s="127"/>
      <c r="K124" s="127"/>
      <c r="L124" s="127"/>
      <c r="M124" s="127"/>
      <c r="N124" s="127"/>
      <c r="O124" s="127"/>
    </row>
    <row r="125" spans="1:15" s="128" customFormat="1" x14ac:dyDescent="0.25">
      <c r="A125" s="133"/>
      <c r="B125" s="133"/>
      <c r="C125" s="127"/>
      <c r="I125" s="127"/>
      <c r="J125" s="127"/>
      <c r="K125" s="127"/>
      <c r="L125" s="127"/>
      <c r="M125" s="127"/>
      <c r="N125" s="127"/>
      <c r="O125" s="127"/>
    </row>
    <row r="126" spans="1:15" s="128" customFormat="1" x14ac:dyDescent="0.25">
      <c r="A126" s="133"/>
      <c r="B126" s="133"/>
      <c r="C126" s="127"/>
      <c r="I126" s="127"/>
      <c r="J126" s="127"/>
      <c r="K126" s="127"/>
      <c r="L126" s="127"/>
      <c r="M126" s="127"/>
      <c r="N126" s="127"/>
      <c r="O126" s="127"/>
    </row>
    <row r="127" spans="1:15" s="128" customFormat="1" x14ac:dyDescent="0.25">
      <c r="A127" s="133"/>
      <c r="B127" s="133"/>
      <c r="C127" s="127"/>
      <c r="I127" s="127"/>
      <c r="J127" s="127"/>
      <c r="K127" s="127"/>
      <c r="L127" s="127"/>
      <c r="M127" s="127"/>
      <c r="N127" s="127"/>
      <c r="O127" s="127"/>
    </row>
    <row r="128" spans="1:15" s="128" customFormat="1" x14ac:dyDescent="0.25">
      <c r="A128" s="133"/>
      <c r="B128" s="133"/>
      <c r="C128" s="127"/>
      <c r="I128" s="127"/>
      <c r="J128" s="127"/>
      <c r="K128" s="127"/>
      <c r="L128" s="127"/>
      <c r="M128" s="127"/>
      <c r="N128" s="127"/>
      <c r="O128" s="127"/>
    </row>
    <row r="129" spans="1:15" s="128" customFormat="1" x14ac:dyDescent="0.25">
      <c r="A129" s="133"/>
      <c r="B129" s="133"/>
      <c r="C129" s="127"/>
      <c r="I129" s="127"/>
      <c r="J129" s="127"/>
      <c r="K129" s="127"/>
      <c r="L129" s="127"/>
      <c r="M129" s="127"/>
      <c r="N129" s="127"/>
      <c r="O129" s="127"/>
    </row>
    <row r="130" spans="1:15" s="128" customFormat="1" x14ac:dyDescent="0.25">
      <c r="A130" s="133"/>
      <c r="B130" s="133"/>
      <c r="C130" s="127"/>
      <c r="I130" s="127"/>
      <c r="J130" s="127"/>
      <c r="K130" s="127"/>
      <c r="L130" s="127"/>
      <c r="M130" s="127"/>
      <c r="N130" s="127"/>
      <c r="O130" s="127"/>
    </row>
    <row r="131" spans="1:15" s="128" customFormat="1" x14ac:dyDescent="0.25">
      <c r="A131" s="133"/>
      <c r="B131" s="133"/>
      <c r="C131" s="127"/>
      <c r="I131" s="127"/>
      <c r="J131" s="127"/>
      <c r="K131" s="127"/>
      <c r="L131" s="127"/>
      <c r="M131" s="127"/>
      <c r="N131" s="127"/>
      <c r="O131" s="127"/>
    </row>
    <row r="132" spans="1:15" s="128" customFormat="1" x14ac:dyDescent="0.25">
      <c r="A132" s="133"/>
      <c r="B132" s="133"/>
      <c r="C132" s="127"/>
      <c r="I132" s="127"/>
      <c r="J132" s="127"/>
      <c r="K132" s="127"/>
      <c r="L132" s="127"/>
      <c r="M132" s="127"/>
      <c r="N132" s="127"/>
      <c r="O132" s="127"/>
    </row>
    <row r="133" spans="1:15" s="128" customFormat="1" x14ac:dyDescent="0.25">
      <c r="A133" s="133"/>
      <c r="B133" s="133"/>
      <c r="C133" s="127"/>
      <c r="I133" s="127"/>
      <c r="J133" s="127"/>
      <c r="K133" s="127"/>
      <c r="L133" s="127"/>
      <c r="M133" s="127"/>
      <c r="N133" s="127"/>
      <c r="O133" s="127"/>
    </row>
    <row r="134" spans="1:15" s="128" customFormat="1" x14ac:dyDescent="0.25">
      <c r="A134" s="133"/>
      <c r="B134" s="133"/>
      <c r="C134" s="127"/>
      <c r="I134" s="127"/>
      <c r="J134" s="127"/>
      <c r="K134" s="127"/>
      <c r="L134" s="127"/>
      <c r="M134" s="127"/>
      <c r="N134" s="127"/>
      <c r="O134" s="127"/>
    </row>
    <row r="135" spans="1:15" s="128" customFormat="1" x14ac:dyDescent="0.25">
      <c r="A135" s="133"/>
      <c r="B135" s="133"/>
      <c r="C135" s="127"/>
      <c r="I135" s="127"/>
      <c r="J135" s="127"/>
      <c r="K135" s="127"/>
      <c r="L135" s="127"/>
      <c r="M135" s="127"/>
      <c r="N135" s="127"/>
      <c r="O135" s="127"/>
    </row>
    <row r="136" spans="1:15" s="128" customFormat="1" x14ac:dyDescent="0.25">
      <c r="A136" s="133"/>
      <c r="B136" s="133"/>
      <c r="C136" s="127"/>
      <c r="I136" s="127"/>
      <c r="J136" s="127"/>
      <c r="K136" s="127"/>
      <c r="L136" s="127"/>
      <c r="M136" s="127"/>
      <c r="N136" s="127"/>
      <c r="O136" s="127"/>
    </row>
    <row r="137" spans="1:15" s="128" customFormat="1" x14ac:dyDescent="0.25">
      <c r="A137" s="133"/>
      <c r="B137" s="133"/>
      <c r="C137" s="127"/>
      <c r="I137" s="127"/>
      <c r="J137" s="127"/>
      <c r="K137" s="127"/>
      <c r="L137" s="127"/>
      <c r="M137" s="127"/>
      <c r="N137" s="127"/>
      <c r="O137" s="127"/>
    </row>
    <row r="138" spans="1:15" s="128" customFormat="1" x14ac:dyDescent="0.25">
      <c r="A138" s="133"/>
      <c r="B138" s="133"/>
      <c r="C138" s="127"/>
      <c r="I138" s="127"/>
      <c r="J138" s="127"/>
      <c r="K138" s="127"/>
      <c r="L138" s="127"/>
      <c r="M138" s="127"/>
      <c r="N138" s="127"/>
      <c r="O138" s="127"/>
    </row>
    <row r="139" spans="1:15" s="128" customFormat="1" x14ac:dyDescent="0.25">
      <c r="A139" s="133"/>
      <c r="B139" s="133"/>
      <c r="C139" s="127"/>
      <c r="I139" s="127"/>
      <c r="J139" s="127"/>
      <c r="K139" s="127"/>
      <c r="L139" s="127"/>
      <c r="M139" s="127"/>
      <c r="N139" s="127"/>
      <c r="O139" s="127"/>
    </row>
    <row r="140" spans="1:15" s="128" customFormat="1" x14ac:dyDescent="0.25">
      <c r="A140" s="133"/>
      <c r="B140" s="133"/>
      <c r="C140" s="127"/>
      <c r="I140" s="127"/>
      <c r="J140" s="127"/>
      <c r="K140" s="127"/>
      <c r="L140" s="127"/>
      <c r="M140" s="127"/>
      <c r="N140" s="127"/>
      <c r="O140" s="127"/>
    </row>
    <row r="141" spans="1:15" s="128" customFormat="1" x14ac:dyDescent="0.25">
      <c r="A141" s="133"/>
      <c r="B141" s="133"/>
      <c r="C141" s="127"/>
      <c r="I141" s="127"/>
      <c r="J141" s="127"/>
      <c r="K141" s="127"/>
      <c r="L141" s="127"/>
      <c r="M141" s="127"/>
      <c r="N141" s="127"/>
      <c r="O141" s="127"/>
    </row>
    <row r="142" spans="1:15" s="128" customFormat="1" x14ac:dyDescent="0.25">
      <c r="A142" s="133"/>
      <c r="B142" s="133"/>
      <c r="C142" s="127"/>
      <c r="I142" s="127"/>
      <c r="J142" s="127"/>
      <c r="K142" s="127"/>
      <c r="L142" s="127"/>
      <c r="M142" s="127"/>
      <c r="N142" s="127"/>
      <c r="O142" s="127"/>
    </row>
    <row r="143" spans="1:15" s="128" customFormat="1" x14ac:dyDescent="0.25">
      <c r="A143" s="133"/>
      <c r="B143" s="133"/>
      <c r="C143" s="127"/>
      <c r="I143" s="127"/>
      <c r="J143" s="127"/>
      <c r="K143" s="127"/>
      <c r="L143" s="127"/>
      <c r="M143" s="127"/>
      <c r="N143" s="127"/>
      <c r="O143" s="127"/>
    </row>
    <row r="144" spans="1:15" s="128" customFormat="1" x14ac:dyDescent="0.25">
      <c r="A144" s="133"/>
      <c r="B144" s="133"/>
      <c r="C144" s="127"/>
      <c r="I144" s="127"/>
      <c r="J144" s="127"/>
      <c r="K144" s="127"/>
      <c r="L144" s="127"/>
      <c r="M144" s="127"/>
      <c r="N144" s="127"/>
      <c r="O144" s="127"/>
    </row>
    <row r="145" spans="1:15" s="128" customFormat="1" x14ac:dyDescent="0.25">
      <c r="A145" s="133"/>
      <c r="B145" s="133"/>
      <c r="C145" s="127"/>
      <c r="I145" s="127"/>
      <c r="J145" s="127"/>
      <c r="K145" s="127"/>
      <c r="L145" s="127"/>
      <c r="M145" s="127"/>
      <c r="N145" s="127"/>
      <c r="O145" s="127"/>
    </row>
    <row r="146" spans="1:15" s="128" customFormat="1" x14ac:dyDescent="0.25">
      <c r="A146" s="133"/>
      <c r="B146" s="133"/>
      <c r="C146" s="127"/>
      <c r="I146" s="127"/>
      <c r="J146" s="127"/>
      <c r="K146" s="127"/>
      <c r="L146" s="127"/>
      <c r="M146" s="127"/>
      <c r="N146" s="127"/>
      <c r="O146" s="127"/>
    </row>
    <row r="147" spans="1:15" s="128" customFormat="1" x14ac:dyDescent="0.25">
      <c r="A147" s="133"/>
      <c r="B147" s="133"/>
      <c r="C147" s="127"/>
      <c r="I147" s="127"/>
      <c r="J147" s="127"/>
      <c r="K147" s="127"/>
      <c r="L147" s="127"/>
      <c r="M147" s="127"/>
      <c r="N147" s="127"/>
      <c r="O147" s="127"/>
    </row>
    <row r="148" spans="1:15" s="128" customFormat="1" x14ac:dyDescent="0.25">
      <c r="A148" s="133"/>
      <c r="B148" s="133"/>
      <c r="C148" s="127"/>
      <c r="I148" s="127"/>
      <c r="J148" s="127"/>
      <c r="K148" s="127"/>
      <c r="L148" s="127"/>
      <c r="M148" s="127"/>
      <c r="N148" s="127"/>
      <c r="O148" s="127"/>
    </row>
    <row r="149" spans="1:15" s="128" customFormat="1" x14ac:dyDescent="0.25">
      <c r="A149" s="133"/>
      <c r="B149" s="133"/>
      <c r="C149" s="127"/>
      <c r="I149" s="127"/>
      <c r="J149" s="127"/>
      <c r="K149" s="127"/>
      <c r="L149" s="127"/>
      <c r="M149" s="127"/>
      <c r="N149" s="127"/>
      <c r="O149" s="127"/>
    </row>
    <row r="150" spans="1:15" s="128" customFormat="1" x14ac:dyDescent="0.25">
      <c r="A150" s="133"/>
      <c r="B150" s="133"/>
      <c r="C150" s="127"/>
      <c r="I150" s="127"/>
      <c r="J150" s="127"/>
      <c r="K150" s="127"/>
      <c r="L150" s="127"/>
      <c r="M150" s="127"/>
      <c r="N150" s="127"/>
      <c r="O150" s="127"/>
    </row>
    <row r="151" spans="1:15" s="128" customFormat="1" x14ac:dyDescent="0.25">
      <c r="A151" s="133"/>
      <c r="B151" s="133"/>
      <c r="C151" s="127"/>
      <c r="I151" s="127"/>
      <c r="J151" s="127"/>
      <c r="K151" s="127"/>
      <c r="L151" s="127"/>
      <c r="M151" s="127"/>
      <c r="N151" s="127"/>
      <c r="O151" s="127"/>
    </row>
    <row r="152" spans="1:15" s="128" customFormat="1" x14ac:dyDescent="0.25">
      <c r="A152" s="133"/>
      <c r="B152" s="133"/>
      <c r="C152" s="127"/>
      <c r="I152" s="127"/>
      <c r="J152" s="127"/>
      <c r="K152" s="127"/>
      <c r="L152" s="127"/>
      <c r="M152" s="127"/>
      <c r="N152" s="127"/>
      <c r="O152" s="127"/>
    </row>
    <row r="153" spans="1:15" s="128" customFormat="1" x14ac:dyDescent="0.25">
      <c r="A153" s="133"/>
      <c r="B153" s="133"/>
      <c r="C153" s="127"/>
      <c r="I153" s="127"/>
      <c r="J153" s="127"/>
      <c r="K153" s="127"/>
      <c r="L153" s="127"/>
      <c r="M153" s="127"/>
      <c r="N153" s="127"/>
      <c r="O153" s="127"/>
    </row>
    <row r="154" spans="1:15" s="128" customFormat="1" x14ac:dyDescent="0.25">
      <c r="A154" s="133"/>
      <c r="B154" s="133"/>
      <c r="C154" s="127"/>
      <c r="I154" s="127"/>
      <c r="J154" s="127"/>
      <c r="K154" s="127"/>
      <c r="L154" s="127"/>
      <c r="M154" s="127"/>
      <c r="N154" s="127"/>
      <c r="O154" s="127"/>
    </row>
    <row r="155" spans="1:15" s="128" customFormat="1" x14ac:dyDescent="0.25">
      <c r="A155" s="133"/>
      <c r="B155" s="133"/>
      <c r="C155" s="127"/>
      <c r="I155" s="127"/>
      <c r="J155" s="127"/>
      <c r="K155" s="127"/>
      <c r="L155" s="127"/>
      <c r="M155" s="127"/>
      <c r="N155" s="127"/>
      <c r="O155" s="127"/>
    </row>
    <row r="156" spans="1:15" s="128" customFormat="1" x14ac:dyDescent="0.25">
      <c r="A156" s="133"/>
      <c r="B156" s="133"/>
      <c r="C156" s="127"/>
      <c r="I156" s="127"/>
      <c r="J156" s="127"/>
      <c r="K156" s="127"/>
      <c r="L156" s="127"/>
      <c r="M156" s="127"/>
      <c r="N156" s="127"/>
      <c r="O156" s="127"/>
    </row>
    <row r="157" spans="1:15" s="128" customFormat="1" x14ac:dyDescent="0.25">
      <c r="A157" s="133"/>
      <c r="B157" s="133"/>
      <c r="C157" s="127"/>
      <c r="I157" s="127"/>
      <c r="J157" s="127"/>
      <c r="K157" s="127"/>
      <c r="L157" s="127"/>
      <c r="M157" s="127"/>
      <c r="N157" s="127"/>
      <c r="O157" s="127"/>
    </row>
    <row r="158" spans="1:15" s="128" customFormat="1" x14ac:dyDescent="0.25">
      <c r="A158" s="133"/>
      <c r="B158" s="133"/>
      <c r="C158" s="127"/>
      <c r="I158" s="127"/>
      <c r="J158" s="127"/>
      <c r="K158" s="127"/>
      <c r="L158" s="127"/>
      <c r="M158" s="127"/>
      <c r="N158" s="127"/>
      <c r="O158" s="127"/>
    </row>
    <row r="159" spans="1:15" s="128" customFormat="1" x14ac:dyDescent="0.25">
      <c r="A159" s="133"/>
      <c r="B159" s="133"/>
      <c r="C159" s="127"/>
      <c r="I159" s="127"/>
      <c r="J159" s="127"/>
      <c r="K159" s="127"/>
      <c r="L159" s="127"/>
      <c r="M159" s="127"/>
      <c r="N159" s="127"/>
      <c r="O159" s="127"/>
    </row>
    <row r="160" spans="1:15" s="128" customFormat="1" x14ac:dyDescent="0.25">
      <c r="A160" s="133"/>
      <c r="B160" s="133"/>
      <c r="C160" s="127"/>
      <c r="I160" s="127"/>
      <c r="J160" s="127"/>
      <c r="K160" s="127"/>
      <c r="L160" s="127"/>
      <c r="M160" s="127"/>
      <c r="N160" s="127"/>
      <c r="O160" s="127"/>
    </row>
    <row r="161" spans="1:15" s="128" customFormat="1" x14ac:dyDescent="0.25">
      <c r="A161" s="133"/>
      <c r="B161" s="133"/>
      <c r="C161" s="127"/>
      <c r="I161" s="127"/>
      <c r="J161" s="127"/>
      <c r="K161" s="127"/>
      <c r="L161" s="127"/>
      <c r="M161" s="127"/>
      <c r="N161" s="127"/>
      <c r="O161" s="127"/>
    </row>
    <row r="162" spans="1:15" s="128" customFormat="1" x14ac:dyDescent="0.25">
      <c r="A162" s="133"/>
      <c r="B162" s="133"/>
      <c r="C162" s="127"/>
      <c r="I162" s="127"/>
      <c r="J162" s="127"/>
      <c r="K162" s="127"/>
      <c r="L162" s="127"/>
      <c r="M162" s="127"/>
      <c r="N162" s="127"/>
      <c r="O162" s="127"/>
    </row>
    <row r="163" spans="1:15" s="128" customFormat="1" x14ac:dyDescent="0.25">
      <c r="A163" s="133"/>
      <c r="B163" s="133"/>
      <c r="C163" s="127"/>
      <c r="I163" s="127"/>
      <c r="J163" s="127"/>
      <c r="K163" s="127"/>
      <c r="L163" s="127"/>
      <c r="M163" s="127"/>
      <c r="N163" s="127"/>
      <c r="O163" s="127"/>
    </row>
    <row r="164" spans="1:15" s="128" customFormat="1" x14ac:dyDescent="0.25">
      <c r="A164" s="133"/>
      <c r="B164" s="133"/>
      <c r="C164" s="127"/>
      <c r="I164" s="127"/>
      <c r="J164" s="127"/>
      <c r="K164" s="127"/>
      <c r="L164" s="127"/>
      <c r="M164" s="127"/>
      <c r="N164" s="127"/>
      <c r="O164" s="127"/>
    </row>
    <row r="165" spans="1:15" s="128" customFormat="1" x14ac:dyDescent="0.25">
      <c r="A165" s="133"/>
      <c r="B165" s="133"/>
      <c r="C165" s="127"/>
      <c r="I165" s="127"/>
      <c r="J165" s="127"/>
      <c r="K165" s="127"/>
      <c r="L165" s="127"/>
      <c r="M165" s="127"/>
      <c r="N165" s="127"/>
      <c r="O165" s="127"/>
    </row>
    <row r="166" spans="1:15" s="128" customFormat="1" x14ac:dyDescent="0.25">
      <c r="A166" s="133"/>
      <c r="B166" s="133"/>
      <c r="C166" s="127"/>
      <c r="I166" s="127"/>
      <c r="J166" s="127"/>
      <c r="K166" s="127"/>
      <c r="L166" s="127"/>
      <c r="M166" s="127"/>
      <c r="N166" s="127"/>
      <c r="O166" s="127"/>
    </row>
    <row r="167" spans="1:15" s="128" customFormat="1" x14ac:dyDescent="0.25">
      <c r="A167" s="133"/>
      <c r="B167" s="133"/>
      <c r="C167" s="127"/>
      <c r="I167" s="127"/>
      <c r="J167" s="127"/>
      <c r="K167" s="127"/>
      <c r="L167" s="127"/>
      <c r="M167" s="127"/>
      <c r="N167" s="127"/>
      <c r="O167" s="127"/>
    </row>
    <row r="168" spans="1:15" s="128" customFormat="1" x14ac:dyDescent="0.25">
      <c r="A168" s="133"/>
      <c r="B168" s="133"/>
      <c r="C168" s="127"/>
      <c r="I168" s="127"/>
      <c r="J168" s="127"/>
      <c r="K168" s="127"/>
      <c r="L168" s="127"/>
      <c r="M168" s="127"/>
      <c r="N168" s="127"/>
      <c r="O168" s="127"/>
    </row>
    <row r="169" spans="1:15" s="128" customFormat="1" x14ac:dyDescent="0.25">
      <c r="A169" s="133"/>
      <c r="B169" s="133"/>
      <c r="C169" s="127"/>
      <c r="I169" s="127"/>
      <c r="J169" s="127"/>
      <c r="K169" s="127"/>
      <c r="L169" s="127"/>
      <c r="M169" s="127"/>
      <c r="N169" s="127"/>
      <c r="O169" s="127"/>
    </row>
    <row r="170" spans="1:15" s="128" customFormat="1" x14ac:dyDescent="0.25">
      <c r="A170" s="133"/>
      <c r="B170" s="133"/>
      <c r="C170" s="127"/>
      <c r="I170" s="127"/>
      <c r="J170" s="127"/>
      <c r="K170" s="127"/>
      <c r="L170" s="127"/>
      <c r="M170" s="127"/>
      <c r="N170" s="127"/>
      <c r="O170" s="127"/>
    </row>
    <row r="171" spans="1:15" s="128" customFormat="1" x14ac:dyDescent="0.25">
      <c r="A171" s="133"/>
      <c r="B171" s="133"/>
      <c r="C171" s="127"/>
      <c r="I171" s="127"/>
      <c r="J171" s="127"/>
      <c r="K171" s="127"/>
      <c r="L171" s="127"/>
      <c r="M171" s="127"/>
      <c r="N171" s="127"/>
      <c r="O171" s="127"/>
    </row>
    <row r="172" spans="1:15" s="128" customFormat="1" x14ac:dyDescent="0.25">
      <c r="A172" s="133"/>
      <c r="B172" s="133"/>
      <c r="C172" s="127"/>
      <c r="I172" s="127"/>
      <c r="J172" s="127"/>
      <c r="K172" s="127"/>
      <c r="L172" s="127"/>
      <c r="M172" s="127"/>
      <c r="N172" s="127"/>
      <c r="O172" s="127"/>
    </row>
    <row r="173" spans="1:15" s="128" customFormat="1" x14ac:dyDescent="0.25">
      <c r="A173" s="133"/>
      <c r="B173" s="133"/>
      <c r="C173" s="127"/>
      <c r="I173" s="127"/>
      <c r="J173" s="127"/>
      <c r="K173" s="127"/>
      <c r="L173" s="127"/>
      <c r="M173" s="127"/>
      <c r="N173" s="127"/>
      <c r="O173" s="127"/>
    </row>
    <row r="174" spans="1:15" s="128" customFormat="1" x14ac:dyDescent="0.25">
      <c r="A174" s="133"/>
      <c r="B174" s="133"/>
      <c r="C174" s="127"/>
      <c r="I174" s="127"/>
      <c r="J174" s="127"/>
      <c r="K174" s="127"/>
      <c r="L174" s="127"/>
      <c r="M174" s="127"/>
      <c r="N174" s="127"/>
      <c r="O174" s="127"/>
    </row>
    <row r="175" spans="1:15" s="128" customFormat="1" x14ac:dyDescent="0.25">
      <c r="A175" s="133"/>
      <c r="B175" s="133"/>
      <c r="C175" s="127"/>
      <c r="I175" s="127"/>
      <c r="J175" s="127"/>
      <c r="K175" s="127"/>
      <c r="L175" s="127"/>
      <c r="M175" s="127"/>
      <c r="N175" s="127"/>
      <c r="O175" s="127"/>
    </row>
    <row r="176" spans="1:15" s="128" customFormat="1" x14ac:dyDescent="0.25">
      <c r="A176" s="133"/>
      <c r="B176" s="133"/>
      <c r="C176" s="127"/>
      <c r="I176" s="127"/>
      <c r="J176" s="127"/>
      <c r="K176" s="127"/>
      <c r="L176" s="127"/>
      <c r="M176" s="127"/>
      <c r="N176" s="127"/>
      <c r="O176" s="127"/>
    </row>
    <row r="177" spans="1:15" s="128" customFormat="1" x14ac:dyDescent="0.25">
      <c r="A177" s="133"/>
      <c r="B177" s="133"/>
      <c r="C177" s="127"/>
      <c r="I177" s="127"/>
      <c r="J177" s="127"/>
      <c r="K177" s="127"/>
      <c r="L177" s="127"/>
      <c r="M177" s="127"/>
      <c r="N177" s="127"/>
      <c r="O177" s="127"/>
    </row>
    <row r="178" spans="1:15" s="128" customFormat="1" x14ac:dyDescent="0.25">
      <c r="A178" s="133"/>
      <c r="B178" s="133"/>
      <c r="C178" s="127"/>
      <c r="I178" s="127"/>
      <c r="J178" s="127"/>
      <c r="K178" s="127"/>
      <c r="L178" s="127"/>
      <c r="M178" s="127"/>
      <c r="N178" s="127"/>
      <c r="O178" s="127"/>
    </row>
    <row r="179" spans="1:15" s="128" customFormat="1" x14ac:dyDescent="0.25">
      <c r="A179" s="133"/>
      <c r="B179" s="133"/>
      <c r="C179" s="127"/>
      <c r="I179" s="127"/>
      <c r="J179" s="127"/>
      <c r="K179" s="127"/>
      <c r="L179" s="127"/>
      <c r="M179" s="127"/>
      <c r="N179" s="127"/>
      <c r="O179" s="127"/>
    </row>
    <row r="180" spans="1:15" s="128" customFormat="1" x14ac:dyDescent="0.25">
      <c r="A180" s="133"/>
      <c r="B180" s="133"/>
      <c r="C180" s="127"/>
      <c r="I180" s="127"/>
      <c r="J180" s="127"/>
      <c r="K180" s="127"/>
      <c r="L180" s="127"/>
      <c r="M180" s="127"/>
      <c r="N180" s="127"/>
      <c r="O180" s="127"/>
    </row>
    <row r="181" spans="1:15" s="128" customFormat="1" x14ac:dyDescent="0.25">
      <c r="A181" s="133"/>
      <c r="B181" s="133"/>
      <c r="C181" s="127"/>
      <c r="I181" s="127"/>
      <c r="J181" s="127"/>
      <c r="K181" s="127"/>
      <c r="L181" s="127"/>
      <c r="M181" s="127"/>
      <c r="N181" s="127"/>
      <c r="O181" s="127"/>
    </row>
    <row r="182" spans="1:15" s="128" customFormat="1" x14ac:dyDescent="0.25">
      <c r="A182" s="133"/>
      <c r="B182" s="133"/>
      <c r="C182" s="127"/>
      <c r="I182" s="127"/>
      <c r="J182" s="127"/>
      <c r="K182" s="127"/>
      <c r="L182" s="127"/>
      <c r="M182" s="127"/>
      <c r="N182" s="127"/>
      <c r="O182" s="127"/>
    </row>
    <row r="183" spans="1:15" s="128" customFormat="1" x14ac:dyDescent="0.25">
      <c r="A183" s="133"/>
      <c r="B183" s="133"/>
      <c r="C183" s="127"/>
      <c r="I183" s="127"/>
      <c r="J183" s="127"/>
      <c r="K183" s="127"/>
      <c r="L183" s="127"/>
      <c r="M183" s="127"/>
      <c r="N183" s="127"/>
      <c r="O183" s="127"/>
    </row>
    <row r="184" spans="1:15" s="128" customFormat="1" x14ac:dyDescent="0.25">
      <c r="A184" s="133"/>
      <c r="B184" s="133"/>
      <c r="C184" s="127"/>
      <c r="I184" s="127"/>
      <c r="J184" s="127"/>
      <c r="K184" s="127"/>
      <c r="L184" s="127"/>
      <c r="M184" s="127"/>
      <c r="N184" s="127"/>
      <c r="O184" s="127"/>
    </row>
    <row r="185" spans="1:15" s="128" customFormat="1" x14ac:dyDescent="0.25">
      <c r="A185" s="133"/>
      <c r="B185" s="133"/>
      <c r="C185" s="127"/>
      <c r="I185" s="127"/>
      <c r="J185" s="127"/>
      <c r="K185" s="127"/>
      <c r="L185" s="127"/>
      <c r="M185" s="127"/>
      <c r="N185" s="127"/>
      <c r="O185" s="127"/>
    </row>
    <row r="186" spans="1:15" s="128" customFormat="1" x14ac:dyDescent="0.25">
      <c r="A186" s="133"/>
      <c r="B186" s="133"/>
      <c r="C186" s="127"/>
      <c r="I186" s="127"/>
      <c r="J186" s="127"/>
      <c r="K186" s="127"/>
      <c r="L186" s="127"/>
      <c r="M186" s="127"/>
      <c r="N186" s="127"/>
      <c r="O186" s="127"/>
    </row>
    <row r="187" spans="1:15" s="128" customFormat="1" x14ac:dyDescent="0.25">
      <c r="A187" s="133"/>
      <c r="B187" s="133"/>
      <c r="C187" s="127"/>
      <c r="I187" s="127"/>
      <c r="J187" s="127"/>
      <c r="K187" s="127"/>
      <c r="L187" s="127"/>
      <c r="M187" s="127"/>
      <c r="N187" s="127"/>
      <c r="O187" s="127"/>
    </row>
    <row r="188" spans="1:15" s="128" customFormat="1" x14ac:dyDescent="0.25">
      <c r="A188" s="127"/>
      <c r="B188" s="127"/>
      <c r="C188" s="127"/>
      <c r="I188" s="127"/>
      <c r="J188" s="127"/>
      <c r="K188" s="127"/>
      <c r="L188" s="127"/>
      <c r="M188" s="127"/>
      <c r="N188" s="127"/>
      <c r="O188" s="127"/>
    </row>
    <row r="189" spans="1:15" s="128" customFormat="1" x14ac:dyDescent="0.25">
      <c r="A189" s="127"/>
      <c r="B189" s="127"/>
      <c r="C189" s="127"/>
      <c r="I189" s="127"/>
      <c r="J189" s="127"/>
      <c r="K189" s="127"/>
      <c r="L189" s="127"/>
      <c r="M189" s="127"/>
      <c r="N189" s="127"/>
      <c r="O189" s="127"/>
    </row>
    <row r="190" spans="1:15" s="128" customFormat="1" x14ac:dyDescent="0.25">
      <c r="A190" s="127"/>
      <c r="B190" s="127"/>
      <c r="C190" s="127"/>
      <c r="I190" s="127"/>
      <c r="J190" s="127"/>
      <c r="K190" s="127"/>
      <c r="L190" s="127"/>
      <c r="M190" s="127"/>
      <c r="N190" s="127"/>
      <c r="O190" s="127"/>
    </row>
    <row r="191" spans="1:15" s="128" customFormat="1" x14ac:dyDescent="0.25">
      <c r="A191" s="127"/>
      <c r="B191" s="127"/>
      <c r="C191" s="127"/>
      <c r="I191" s="127"/>
      <c r="J191" s="127"/>
      <c r="K191" s="127"/>
      <c r="L191" s="127"/>
      <c r="M191" s="127"/>
      <c r="N191" s="127"/>
      <c r="O191" s="127"/>
    </row>
    <row r="192" spans="1:15" s="128" customFormat="1" x14ac:dyDescent="0.25">
      <c r="A192" s="127"/>
      <c r="B192" s="127"/>
      <c r="C192" s="127"/>
      <c r="I192" s="127"/>
      <c r="J192" s="127"/>
      <c r="K192" s="127"/>
      <c r="L192" s="127"/>
      <c r="M192" s="127"/>
      <c r="N192" s="127"/>
      <c r="O192" s="127"/>
    </row>
    <row r="193" spans="1:15" s="128" customFormat="1" x14ac:dyDescent="0.25">
      <c r="A193" s="127"/>
      <c r="B193" s="127"/>
      <c r="C193" s="127"/>
      <c r="I193" s="127"/>
      <c r="J193" s="127"/>
      <c r="K193" s="127"/>
      <c r="L193" s="127"/>
      <c r="M193" s="127"/>
      <c r="N193" s="127"/>
      <c r="O193" s="127"/>
    </row>
    <row r="194" spans="1:15" s="128" customFormat="1" x14ac:dyDescent="0.25">
      <c r="A194" s="127"/>
      <c r="B194" s="127"/>
      <c r="C194" s="127"/>
      <c r="I194" s="127"/>
      <c r="J194" s="127"/>
      <c r="K194" s="127"/>
      <c r="L194" s="127"/>
      <c r="M194" s="127"/>
      <c r="N194" s="127"/>
      <c r="O194" s="127"/>
    </row>
    <row r="195" spans="1:15" s="128" customFormat="1" x14ac:dyDescent="0.25">
      <c r="A195" s="127"/>
      <c r="B195" s="127"/>
      <c r="C195" s="127"/>
      <c r="I195" s="127"/>
      <c r="J195" s="127"/>
      <c r="K195" s="127"/>
      <c r="L195" s="127"/>
      <c r="M195" s="127"/>
      <c r="N195" s="127"/>
      <c r="O195" s="127"/>
    </row>
    <row r="196" spans="1:15" s="128" customFormat="1" x14ac:dyDescent="0.25">
      <c r="A196" s="127"/>
      <c r="B196" s="127"/>
      <c r="C196" s="127"/>
      <c r="I196" s="127"/>
      <c r="J196" s="127"/>
      <c r="K196" s="127"/>
      <c r="L196" s="127"/>
      <c r="M196" s="127"/>
      <c r="N196" s="127"/>
      <c r="O196" s="127"/>
    </row>
    <row r="197" spans="1:15" s="128" customFormat="1" x14ac:dyDescent="0.25">
      <c r="A197" s="127"/>
      <c r="B197" s="127"/>
      <c r="C197" s="127"/>
      <c r="I197" s="127"/>
      <c r="J197" s="127"/>
      <c r="K197" s="127"/>
      <c r="L197" s="127"/>
      <c r="M197" s="127"/>
      <c r="N197" s="127"/>
      <c r="O197" s="127"/>
    </row>
    <row r="198" spans="1:15" s="128" customFormat="1" x14ac:dyDescent="0.25">
      <c r="A198" s="127"/>
      <c r="B198" s="127"/>
      <c r="C198" s="127"/>
      <c r="I198" s="127"/>
      <c r="J198" s="127"/>
      <c r="K198" s="127"/>
      <c r="L198" s="127"/>
      <c r="M198" s="127"/>
      <c r="N198" s="127"/>
      <c r="O198" s="127"/>
    </row>
    <row r="199" spans="1:15" s="128" customFormat="1" x14ac:dyDescent="0.25">
      <c r="A199" s="127"/>
      <c r="B199" s="127"/>
      <c r="C199" s="127"/>
      <c r="I199" s="127"/>
      <c r="J199" s="127"/>
      <c r="K199" s="127"/>
      <c r="L199" s="127"/>
      <c r="M199" s="127"/>
      <c r="N199" s="127"/>
      <c r="O199" s="127"/>
    </row>
    <row r="200" spans="1:15" s="128" customFormat="1" x14ac:dyDescent="0.25">
      <c r="A200" s="127"/>
      <c r="B200" s="127"/>
      <c r="C200" s="127"/>
      <c r="I200" s="127"/>
      <c r="J200" s="127"/>
      <c r="K200" s="127"/>
      <c r="L200" s="127"/>
      <c r="M200" s="127"/>
      <c r="N200" s="127"/>
      <c r="O200" s="127"/>
    </row>
    <row r="201" spans="1:15" s="128" customFormat="1" x14ac:dyDescent="0.25">
      <c r="A201" s="127"/>
      <c r="B201" s="127"/>
      <c r="C201" s="127"/>
      <c r="I201" s="127"/>
      <c r="J201" s="127"/>
      <c r="K201" s="127"/>
      <c r="L201" s="127"/>
      <c r="M201" s="127"/>
      <c r="N201" s="127"/>
      <c r="O201" s="127"/>
    </row>
    <row r="202" spans="1:15" s="128" customFormat="1" x14ac:dyDescent="0.25">
      <c r="A202" s="127"/>
      <c r="B202" s="127"/>
      <c r="C202" s="127"/>
      <c r="I202" s="127"/>
      <c r="J202" s="127"/>
      <c r="K202" s="127"/>
      <c r="L202" s="127"/>
      <c r="M202" s="127"/>
      <c r="N202" s="127"/>
      <c r="O202" s="127"/>
    </row>
    <row r="203" spans="1:15" s="128" customFormat="1" x14ac:dyDescent="0.25">
      <c r="A203" s="127"/>
      <c r="B203" s="127"/>
      <c r="C203" s="127"/>
      <c r="I203" s="127"/>
      <c r="J203" s="127"/>
      <c r="K203" s="127"/>
      <c r="L203" s="127"/>
      <c r="M203" s="127"/>
      <c r="N203" s="127"/>
      <c r="O203" s="127"/>
    </row>
    <row r="204" spans="1:15" s="128" customFormat="1" x14ac:dyDescent="0.25">
      <c r="A204" s="127"/>
      <c r="B204" s="127"/>
      <c r="C204" s="127"/>
      <c r="I204" s="127"/>
      <c r="J204" s="127"/>
      <c r="K204" s="127"/>
      <c r="L204" s="127"/>
      <c r="M204" s="127"/>
      <c r="N204" s="127"/>
      <c r="O204" s="127"/>
    </row>
    <row r="205" spans="1:15" s="128" customFormat="1" x14ac:dyDescent="0.25">
      <c r="A205" s="127"/>
      <c r="B205" s="127"/>
      <c r="C205" s="127"/>
      <c r="I205" s="127"/>
      <c r="J205" s="127"/>
      <c r="K205" s="127"/>
      <c r="L205" s="127"/>
      <c r="M205" s="127"/>
      <c r="N205" s="127"/>
      <c r="O205" s="127"/>
    </row>
    <row r="206" spans="1:15" s="128" customFormat="1" x14ac:dyDescent="0.25">
      <c r="A206" s="127"/>
      <c r="B206" s="127"/>
      <c r="C206" s="127"/>
      <c r="I206" s="127"/>
      <c r="J206" s="127"/>
      <c r="K206" s="127"/>
      <c r="L206" s="127"/>
      <c r="M206" s="127"/>
      <c r="N206" s="127"/>
      <c r="O206" s="127"/>
    </row>
    <row r="207" spans="1:15" s="128" customFormat="1" x14ac:dyDescent="0.25">
      <c r="A207" s="127"/>
      <c r="B207" s="127"/>
      <c r="C207" s="127"/>
      <c r="I207" s="127"/>
      <c r="J207" s="127"/>
      <c r="K207" s="127"/>
      <c r="L207" s="127"/>
      <c r="M207" s="127"/>
      <c r="N207" s="127"/>
      <c r="O207" s="127"/>
    </row>
    <row r="208" spans="1:15" s="128" customFormat="1" x14ac:dyDescent="0.25">
      <c r="A208" s="127"/>
      <c r="B208" s="127"/>
      <c r="C208" s="127"/>
      <c r="I208" s="127"/>
      <c r="J208" s="127"/>
      <c r="K208" s="127"/>
      <c r="L208" s="127"/>
      <c r="M208" s="127"/>
      <c r="N208" s="127"/>
      <c r="O208" s="127"/>
    </row>
    <row r="209" spans="1:15" s="128" customFormat="1" x14ac:dyDescent="0.25">
      <c r="A209" s="127"/>
      <c r="B209" s="127"/>
      <c r="C209" s="127"/>
      <c r="I209" s="127"/>
      <c r="J209" s="127"/>
      <c r="K209" s="127"/>
      <c r="L209" s="127"/>
      <c r="M209" s="127"/>
      <c r="N209" s="127"/>
      <c r="O209" s="127"/>
    </row>
    <row r="210" spans="1:15" s="128" customFormat="1" x14ac:dyDescent="0.25">
      <c r="A210" s="127"/>
      <c r="B210" s="127"/>
      <c r="C210" s="127"/>
      <c r="I210" s="127"/>
      <c r="J210" s="127"/>
      <c r="K210" s="127"/>
      <c r="L210" s="127"/>
      <c r="M210" s="127"/>
      <c r="N210" s="127"/>
      <c r="O210" s="127"/>
    </row>
    <row r="211" spans="1:15" s="128" customFormat="1" x14ac:dyDescent="0.25">
      <c r="A211" s="127"/>
      <c r="B211" s="127"/>
      <c r="C211" s="127"/>
      <c r="I211" s="127"/>
      <c r="J211" s="127"/>
      <c r="K211" s="127"/>
      <c r="L211" s="127"/>
      <c r="M211" s="127"/>
      <c r="N211" s="127"/>
      <c r="O211" s="127"/>
    </row>
    <row r="212" spans="1:15" s="128" customFormat="1" x14ac:dyDescent="0.25">
      <c r="A212" s="127"/>
      <c r="B212" s="127"/>
      <c r="C212" s="127"/>
      <c r="I212" s="127"/>
      <c r="J212" s="127"/>
      <c r="K212" s="127"/>
      <c r="L212" s="127"/>
      <c r="M212" s="127"/>
      <c r="N212" s="127"/>
      <c r="O212" s="127"/>
    </row>
    <row r="213" spans="1:15" customFormat="1" x14ac:dyDescent="0.25">
      <c r="D213" s="120"/>
      <c r="E213" s="120"/>
      <c r="F213" s="120"/>
      <c r="G213" s="120"/>
      <c r="H213" s="120"/>
    </row>
    <row r="214" spans="1:15" customFormat="1" hidden="1" x14ac:dyDescent="0.25">
      <c r="A214" s="119" t="s">
        <v>252</v>
      </c>
      <c r="B214" s="119" t="s">
        <v>251</v>
      </c>
      <c r="C214" s="119" t="s">
        <v>136</v>
      </c>
      <c r="D214" s="119" t="s">
        <v>137</v>
      </c>
      <c r="E214" s="120"/>
      <c r="F214" s="120"/>
      <c r="G214" s="120"/>
      <c r="H214" s="120"/>
      <c r="I214" s="120"/>
    </row>
    <row r="215" spans="1:15" customFormat="1" hidden="1" x14ac:dyDescent="0.25">
      <c r="A215" s="119" t="s">
        <v>138</v>
      </c>
      <c r="B215" s="119" t="s">
        <v>250</v>
      </c>
      <c r="C215" s="119" t="s">
        <v>139</v>
      </c>
      <c r="D215" s="119" t="s">
        <v>140</v>
      </c>
      <c r="E215" s="120"/>
      <c r="F215" s="120"/>
      <c r="G215" s="120"/>
      <c r="H215" s="120"/>
      <c r="I215" s="120"/>
    </row>
    <row r="216" spans="1:15" customFormat="1" hidden="1" x14ac:dyDescent="0.25">
      <c r="A216" s="119" t="s">
        <v>141</v>
      </c>
      <c r="B216" s="119" t="s">
        <v>249</v>
      </c>
      <c r="C216" s="119" t="s">
        <v>142</v>
      </c>
      <c r="D216" s="119" t="s">
        <v>143</v>
      </c>
      <c r="E216" s="120"/>
      <c r="F216" s="120"/>
      <c r="G216" s="120"/>
      <c r="H216" s="120"/>
      <c r="I216" s="120"/>
    </row>
    <row r="217" spans="1:15" customFormat="1" hidden="1" x14ac:dyDescent="0.25">
      <c r="A217" s="119" t="s">
        <v>144</v>
      </c>
      <c r="B217" s="119"/>
      <c r="C217" s="119" t="s">
        <v>10</v>
      </c>
      <c r="D217" s="119" t="s">
        <v>145</v>
      </c>
      <c r="E217" s="120"/>
      <c r="F217" s="120"/>
      <c r="G217" s="120"/>
      <c r="H217" s="120"/>
      <c r="I217" s="120"/>
    </row>
    <row r="218" spans="1:15" customFormat="1" hidden="1" x14ac:dyDescent="0.25">
      <c r="A218" s="119" t="s">
        <v>146</v>
      </c>
      <c r="B218" s="119"/>
      <c r="C218" s="119" t="s">
        <v>147</v>
      </c>
      <c r="D218" s="119" t="s">
        <v>148</v>
      </c>
      <c r="E218" s="120"/>
      <c r="F218" s="120"/>
      <c r="G218" s="120"/>
      <c r="H218" s="120"/>
      <c r="I218" s="120"/>
    </row>
    <row r="219" spans="1:15" customFormat="1" hidden="1" x14ac:dyDescent="0.25">
      <c r="A219" s="119" t="s">
        <v>149</v>
      </c>
      <c r="B219" s="119"/>
      <c r="C219" s="119" t="s">
        <v>150</v>
      </c>
      <c r="D219" s="119"/>
      <c r="E219" s="120"/>
      <c r="F219" s="120"/>
      <c r="G219" s="120"/>
      <c r="H219" s="120"/>
      <c r="I219" s="120"/>
    </row>
    <row r="220" spans="1:15" customFormat="1" hidden="1" x14ac:dyDescent="0.25">
      <c r="A220" s="119"/>
      <c r="B220" s="119"/>
      <c r="C220" s="119" t="s">
        <v>151</v>
      </c>
      <c r="D220" s="119"/>
      <c r="E220" s="120"/>
      <c r="F220" s="120"/>
      <c r="G220" s="120"/>
      <c r="H220" s="120"/>
      <c r="I220" s="120"/>
    </row>
    <row r="221" spans="1:15" customFormat="1" x14ac:dyDescent="0.25">
      <c r="D221" s="120"/>
      <c r="E221" s="120"/>
      <c r="F221" s="120"/>
      <c r="G221" s="120"/>
      <c r="H221" s="120"/>
    </row>
    <row r="222" spans="1:15" s="128" customFormat="1" x14ac:dyDescent="0.25">
      <c r="A222" s="127"/>
      <c r="B222" s="127"/>
      <c r="C222" s="127"/>
      <c r="I222" s="127"/>
      <c r="J222" s="127"/>
      <c r="K222" s="127"/>
      <c r="L222" s="127"/>
      <c r="M222" s="127"/>
      <c r="N222" s="127"/>
      <c r="O222" s="127"/>
    </row>
    <row r="223" spans="1:15" s="128" customFormat="1" x14ac:dyDescent="0.25">
      <c r="A223" s="127"/>
      <c r="B223" s="127"/>
      <c r="C223" s="127"/>
      <c r="I223" s="127"/>
      <c r="J223" s="127"/>
      <c r="K223" s="127"/>
      <c r="L223" s="127"/>
      <c r="M223" s="127"/>
      <c r="N223" s="127"/>
      <c r="O223" s="127"/>
    </row>
    <row r="224" spans="1:15" s="128" customFormat="1" x14ac:dyDescent="0.25">
      <c r="A224" s="127"/>
      <c r="B224" s="127"/>
      <c r="C224" s="127"/>
      <c r="I224" s="127"/>
      <c r="J224" s="127"/>
      <c r="K224" s="127"/>
      <c r="L224" s="127"/>
      <c r="M224" s="127"/>
      <c r="N224" s="127"/>
      <c r="O224" s="127"/>
    </row>
    <row r="225" spans="1:15" s="128" customFormat="1" x14ac:dyDescent="0.25">
      <c r="A225" s="127"/>
      <c r="B225" s="127"/>
      <c r="C225" s="127"/>
      <c r="I225" s="127"/>
      <c r="J225" s="127"/>
      <c r="K225" s="127"/>
      <c r="L225" s="127"/>
      <c r="M225" s="127"/>
      <c r="N225" s="127"/>
      <c r="O225" s="127"/>
    </row>
    <row r="226" spans="1:15" s="128" customFormat="1" x14ac:dyDescent="0.25">
      <c r="A226" s="127"/>
      <c r="B226" s="127"/>
      <c r="C226" s="127"/>
      <c r="I226" s="127"/>
      <c r="J226" s="127"/>
      <c r="K226" s="127"/>
      <c r="L226" s="127"/>
      <c r="M226" s="127"/>
      <c r="N226" s="127"/>
      <c r="O226" s="127"/>
    </row>
    <row r="227" spans="1:15" s="128" customFormat="1" x14ac:dyDescent="0.25">
      <c r="A227" s="127"/>
      <c r="B227" s="127"/>
      <c r="C227" s="127"/>
      <c r="I227" s="127"/>
      <c r="J227" s="127"/>
      <c r="K227" s="127"/>
      <c r="L227" s="127"/>
      <c r="M227" s="127"/>
      <c r="N227" s="127"/>
      <c r="O227" s="127"/>
    </row>
    <row r="228" spans="1:15" s="128" customFormat="1" x14ac:dyDescent="0.25">
      <c r="A228" s="127"/>
      <c r="B228" s="127"/>
      <c r="C228" s="127"/>
      <c r="I228" s="127"/>
      <c r="J228" s="127"/>
      <c r="K228" s="127"/>
      <c r="L228" s="127"/>
      <c r="M228" s="127"/>
      <c r="N228" s="127"/>
      <c r="O228" s="127"/>
    </row>
    <row r="229" spans="1:15" s="128" customFormat="1" x14ac:dyDescent="0.25">
      <c r="A229" s="127"/>
      <c r="B229" s="127"/>
      <c r="C229" s="127"/>
      <c r="I229" s="127"/>
      <c r="J229" s="127"/>
      <c r="K229" s="127"/>
      <c r="L229" s="127"/>
      <c r="M229" s="127"/>
      <c r="N229" s="127"/>
      <c r="O229" s="127"/>
    </row>
    <row r="230" spans="1:15" s="128" customFormat="1" x14ac:dyDescent="0.25">
      <c r="A230" s="127"/>
      <c r="B230" s="127"/>
      <c r="C230" s="127"/>
      <c r="I230" s="127"/>
      <c r="J230" s="127"/>
      <c r="K230" s="127"/>
      <c r="L230" s="127"/>
      <c r="M230" s="127"/>
      <c r="N230" s="127"/>
      <c r="O230" s="127"/>
    </row>
    <row r="231" spans="1:15" s="128" customFormat="1" x14ac:dyDescent="0.25">
      <c r="A231" s="127"/>
      <c r="B231" s="127"/>
      <c r="C231" s="127"/>
      <c r="I231" s="127"/>
      <c r="J231" s="127"/>
      <c r="K231" s="127"/>
      <c r="L231" s="127"/>
      <c r="M231" s="127"/>
      <c r="N231" s="127"/>
      <c r="O231" s="127"/>
    </row>
    <row r="232" spans="1:15" s="128" customFormat="1" x14ac:dyDescent="0.25">
      <c r="A232" s="127"/>
      <c r="B232" s="127"/>
      <c r="C232" s="127"/>
      <c r="I232" s="127"/>
      <c r="J232" s="127"/>
      <c r="K232" s="127"/>
      <c r="L232" s="127"/>
      <c r="M232" s="127"/>
      <c r="N232" s="127"/>
      <c r="O232" s="127"/>
    </row>
    <row r="233" spans="1:15" s="128" customFormat="1" x14ac:dyDescent="0.25">
      <c r="A233" s="127"/>
      <c r="B233" s="127"/>
      <c r="C233" s="127"/>
      <c r="I233" s="127"/>
      <c r="J233" s="127"/>
      <c r="K233" s="127"/>
      <c r="L233" s="127"/>
      <c r="M233" s="127"/>
      <c r="N233" s="127"/>
      <c r="O233" s="127"/>
    </row>
    <row r="234" spans="1:15" s="128" customFormat="1" x14ac:dyDescent="0.25">
      <c r="A234" s="127"/>
      <c r="B234" s="127"/>
      <c r="C234" s="127"/>
      <c r="I234" s="127"/>
      <c r="J234" s="127"/>
      <c r="K234" s="127"/>
      <c r="L234" s="127"/>
      <c r="M234" s="127"/>
      <c r="N234" s="127"/>
      <c r="O234" s="127"/>
    </row>
    <row r="235" spans="1:15" s="128" customFormat="1" x14ac:dyDescent="0.25">
      <c r="A235" s="127"/>
      <c r="B235" s="127"/>
      <c r="C235" s="127"/>
      <c r="I235" s="127"/>
      <c r="J235" s="127"/>
      <c r="K235" s="127"/>
      <c r="L235" s="127"/>
      <c r="M235" s="127"/>
      <c r="N235" s="127"/>
      <c r="O235" s="127"/>
    </row>
    <row r="236" spans="1:15" s="128" customFormat="1" x14ac:dyDescent="0.25">
      <c r="A236" s="127"/>
      <c r="B236" s="127"/>
      <c r="C236" s="127"/>
      <c r="I236" s="127"/>
      <c r="J236" s="127"/>
      <c r="K236" s="127"/>
      <c r="L236" s="127"/>
      <c r="M236" s="127"/>
      <c r="N236" s="127"/>
      <c r="O236" s="127"/>
    </row>
    <row r="237" spans="1:15" s="128" customFormat="1" x14ac:dyDescent="0.25">
      <c r="A237" s="127"/>
      <c r="B237" s="127"/>
      <c r="C237" s="127"/>
      <c r="I237" s="127"/>
      <c r="J237" s="127"/>
      <c r="K237" s="127"/>
      <c r="L237" s="127"/>
      <c r="M237" s="127"/>
      <c r="N237" s="127"/>
      <c r="O237" s="127"/>
    </row>
    <row r="238" spans="1:15" s="128" customFormat="1" x14ac:dyDescent="0.25">
      <c r="A238" s="127"/>
      <c r="B238" s="127"/>
      <c r="C238" s="127"/>
      <c r="I238" s="127"/>
      <c r="J238" s="127"/>
      <c r="K238" s="127"/>
      <c r="L238" s="127"/>
      <c r="M238" s="127"/>
      <c r="N238" s="127"/>
      <c r="O238" s="127"/>
    </row>
    <row r="239" spans="1:15" s="128" customFormat="1" x14ac:dyDescent="0.25">
      <c r="A239" s="127"/>
      <c r="B239" s="127"/>
      <c r="C239" s="127"/>
      <c r="I239" s="127"/>
      <c r="J239" s="127"/>
      <c r="K239" s="127"/>
      <c r="L239" s="127"/>
      <c r="M239" s="127"/>
      <c r="N239" s="127"/>
      <c r="O239" s="127"/>
    </row>
    <row r="240" spans="1:15" s="128" customFormat="1" x14ac:dyDescent="0.25">
      <c r="A240" s="127"/>
      <c r="B240" s="127"/>
      <c r="C240" s="127"/>
      <c r="I240" s="127"/>
      <c r="J240" s="127"/>
      <c r="K240" s="127"/>
      <c r="L240" s="127"/>
      <c r="M240" s="127"/>
      <c r="N240" s="127"/>
      <c r="O240" s="127"/>
    </row>
    <row r="241" spans="1:15" s="128" customFormat="1" x14ac:dyDescent="0.25">
      <c r="A241" s="127"/>
      <c r="B241" s="127"/>
      <c r="C241" s="127"/>
      <c r="I241" s="127"/>
      <c r="J241" s="127"/>
      <c r="K241" s="127"/>
      <c r="L241" s="127"/>
      <c r="M241" s="127"/>
      <c r="N241" s="127"/>
      <c r="O241" s="127"/>
    </row>
    <row r="242" spans="1:15" s="128" customFormat="1" x14ac:dyDescent="0.25">
      <c r="A242" s="127"/>
      <c r="B242" s="127"/>
      <c r="C242" s="127"/>
      <c r="I242" s="127"/>
      <c r="J242" s="127"/>
      <c r="K242" s="127"/>
      <c r="L242" s="127"/>
      <c r="M242" s="127"/>
      <c r="N242" s="127"/>
      <c r="O242" s="127"/>
    </row>
    <row r="243" spans="1:15" s="128" customFormat="1" x14ac:dyDescent="0.25">
      <c r="A243" s="127"/>
      <c r="B243" s="127"/>
      <c r="C243" s="127"/>
      <c r="I243" s="127"/>
      <c r="J243" s="127"/>
      <c r="K243" s="127"/>
      <c r="L243" s="127"/>
      <c r="M243" s="127"/>
      <c r="N243" s="127"/>
      <c r="O243" s="127"/>
    </row>
    <row r="244" spans="1:15" s="128" customFormat="1" x14ac:dyDescent="0.25">
      <c r="A244" s="127"/>
      <c r="B244" s="127"/>
      <c r="C244" s="127"/>
      <c r="I244" s="127"/>
      <c r="J244" s="127"/>
      <c r="K244" s="127"/>
      <c r="L244" s="127"/>
      <c r="M244" s="127"/>
      <c r="N244" s="127"/>
      <c r="O244" s="127"/>
    </row>
    <row r="245" spans="1:15" s="128" customFormat="1" x14ac:dyDescent="0.25">
      <c r="A245" s="127"/>
      <c r="B245" s="127"/>
      <c r="C245" s="127"/>
      <c r="I245" s="127"/>
      <c r="J245" s="127"/>
      <c r="K245" s="127"/>
      <c r="L245" s="127"/>
      <c r="M245" s="127"/>
      <c r="N245" s="127"/>
      <c r="O245" s="127"/>
    </row>
    <row r="246" spans="1:15" s="128" customFormat="1" x14ac:dyDescent="0.25">
      <c r="A246" s="127"/>
      <c r="B246" s="127"/>
      <c r="C246" s="127"/>
      <c r="I246" s="127"/>
      <c r="J246" s="127"/>
      <c r="K246" s="127"/>
      <c r="L246" s="127"/>
      <c r="M246" s="127"/>
      <c r="N246" s="127"/>
      <c r="O246" s="127"/>
    </row>
    <row r="247" spans="1:15" s="128" customFormat="1" x14ac:dyDescent="0.25">
      <c r="A247" s="127"/>
      <c r="B247" s="127"/>
      <c r="C247" s="127"/>
      <c r="I247" s="127"/>
      <c r="J247" s="127"/>
      <c r="K247" s="127"/>
      <c r="L247" s="127"/>
      <c r="M247" s="127"/>
      <c r="N247" s="127"/>
      <c r="O247" s="127"/>
    </row>
    <row r="248" spans="1:15" s="128" customFormat="1" x14ac:dyDescent="0.25">
      <c r="A248" s="127"/>
      <c r="B248" s="127"/>
      <c r="C248" s="127"/>
      <c r="I248" s="127"/>
      <c r="J248" s="127"/>
      <c r="K248" s="127"/>
      <c r="L248" s="127"/>
      <c r="M248" s="127"/>
      <c r="N248" s="127"/>
      <c r="O248" s="127"/>
    </row>
    <row r="249" spans="1:15" s="128" customFormat="1" x14ac:dyDescent="0.25">
      <c r="A249" s="127"/>
      <c r="B249" s="127"/>
      <c r="C249" s="127"/>
      <c r="I249" s="127"/>
      <c r="J249" s="127"/>
      <c r="K249" s="127"/>
      <c r="L249" s="127"/>
      <c r="M249" s="127"/>
      <c r="N249" s="127"/>
      <c r="O249" s="127"/>
    </row>
    <row r="250" spans="1:15" s="128" customFormat="1" x14ac:dyDescent="0.25">
      <c r="A250" s="127"/>
      <c r="B250" s="127"/>
      <c r="C250" s="127"/>
      <c r="I250" s="127"/>
      <c r="J250" s="127"/>
      <c r="K250" s="127"/>
      <c r="L250" s="127"/>
      <c r="M250" s="127"/>
      <c r="N250" s="127"/>
      <c r="O250" s="127"/>
    </row>
    <row r="251" spans="1:15" s="128" customFormat="1" x14ac:dyDescent="0.25">
      <c r="A251" s="127"/>
      <c r="B251" s="127"/>
      <c r="C251" s="127"/>
      <c r="I251" s="127"/>
      <c r="J251" s="127"/>
      <c r="K251" s="127"/>
      <c r="L251" s="127"/>
      <c r="M251" s="127"/>
      <c r="N251" s="127"/>
      <c r="O251" s="127"/>
    </row>
    <row r="252" spans="1:15" s="128" customFormat="1" x14ac:dyDescent="0.25">
      <c r="A252" s="127"/>
      <c r="B252" s="127"/>
      <c r="C252" s="127"/>
      <c r="I252" s="127"/>
      <c r="J252" s="127"/>
      <c r="K252" s="127"/>
      <c r="L252" s="127"/>
      <c r="M252" s="127"/>
      <c r="N252" s="127"/>
      <c r="O252" s="127"/>
    </row>
    <row r="253" spans="1:15" s="128" customFormat="1" x14ac:dyDescent="0.25">
      <c r="A253" s="127"/>
      <c r="B253" s="127"/>
      <c r="C253" s="127"/>
      <c r="I253" s="127"/>
      <c r="J253" s="127"/>
      <c r="K253" s="127"/>
      <c r="L253" s="127"/>
      <c r="M253" s="127"/>
      <c r="N253" s="127"/>
      <c r="O253" s="127"/>
    </row>
    <row r="254" spans="1:15" s="128" customFormat="1" x14ac:dyDescent="0.25">
      <c r="A254" s="127"/>
      <c r="B254" s="127"/>
      <c r="C254" s="127"/>
      <c r="I254" s="127"/>
      <c r="J254" s="127"/>
      <c r="K254" s="127"/>
      <c r="L254" s="127"/>
      <c r="M254" s="127"/>
      <c r="N254" s="127"/>
      <c r="O254" s="127"/>
    </row>
    <row r="255" spans="1:15" s="128" customFormat="1" x14ac:dyDescent="0.25">
      <c r="A255" s="127"/>
      <c r="B255" s="127"/>
      <c r="C255" s="127"/>
      <c r="I255" s="127"/>
      <c r="J255" s="127"/>
      <c r="K255" s="127"/>
      <c r="L255" s="127"/>
      <c r="M255" s="127"/>
      <c r="N255" s="127"/>
      <c r="O255" s="127"/>
    </row>
    <row r="256" spans="1:15" s="128" customFormat="1" x14ac:dyDescent="0.25">
      <c r="A256" s="127"/>
      <c r="B256" s="127"/>
      <c r="C256" s="127"/>
      <c r="I256" s="127"/>
      <c r="J256" s="127"/>
      <c r="K256" s="127"/>
      <c r="L256" s="127"/>
      <c r="M256" s="127"/>
      <c r="N256" s="127"/>
      <c r="O256" s="127"/>
    </row>
    <row r="257" spans="1:15" s="128" customFormat="1" x14ac:dyDescent="0.25">
      <c r="A257" s="127"/>
      <c r="B257" s="127"/>
      <c r="C257" s="127"/>
      <c r="I257" s="127"/>
      <c r="J257" s="127"/>
      <c r="K257" s="127"/>
      <c r="L257" s="127"/>
      <c r="M257" s="127"/>
      <c r="N257" s="127"/>
      <c r="O257" s="127"/>
    </row>
    <row r="258" spans="1:15" s="128" customFormat="1" x14ac:dyDescent="0.25">
      <c r="A258" s="127"/>
      <c r="B258" s="127"/>
      <c r="C258" s="127"/>
      <c r="I258" s="127"/>
      <c r="J258" s="127"/>
      <c r="K258" s="127"/>
      <c r="L258" s="127"/>
      <c r="M258" s="127"/>
      <c r="N258" s="127"/>
      <c r="O258" s="127"/>
    </row>
    <row r="259" spans="1:15" s="128" customFormat="1" x14ac:dyDescent="0.25">
      <c r="A259" s="127"/>
      <c r="B259" s="127"/>
      <c r="C259" s="127"/>
      <c r="I259" s="127"/>
      <c r="J259" s="127"/>
      <c r="K259" s="127"/>
      <c r="L259" s="127"/>
      <c r="M259" s="127"/>
      <c r="N259" s="127"/>
      <c r="O259" s="127"/>
    </row>
    <row r="260" spans="1:15" s="128" customFormat="1" x14ac:dyDescent="0.25">
      <c r="A260" s="127"/>
      <c r="B260" s="127"/>
      <c r="C260" s="127"/>
      <c r="I260" s="127"/>
      <c r="J260" s="127"/>
      <c r="K260" s="127"/>
      <c r="L260" s="127"/>
      <c r="M260" s="127"/>
      <c r="N260" s="127"/>
      <c r="O260" s="127"/>
    </row>
    <row r="261" spans="1:15" s="128" customFormat="1" x14ac:dyDescent="0.25">
      <c r="A261" s="127"/>
      <c r="B261" s="127"/>
      <c r="C261" s="127"/>
      <c r="I261" s="127"/>
      <c r="J261" s="127"/>
      <c r="K261" s="127"/>
      <c r="L261" s="127"/>
      <c r="M261" s="127"/>
      <c r="N261" s="127"/>
      <c r="O261" s="127"/>
    </row>
    <row r="262" spans="1:15" s="128" customFormat="1" x14ac:dyDescent="0.25">
      <c r="A262" s="127"/>
      <c r="B262" s="127"/>
      <c r="C262" s="127"/>
      <c r="I262" s="127"/>
      <c r="J262" s="127"/>
      <c r="K262" s="127"/>
      <c r="L262" s="127"/>
      <c r="M262" s="127"/>
      <c r="N262" s="127"/>
      <c r="O262" s="127"/>
    </row>
    <row r="263" spans="1:15" s="128" customFormat="1" x14ac:dyDescent="0.25">
      <c r="A263" s="127"/>
      <c r="B263" s="127"/>
      <c r="C263" s="127"/>
      <c r="I263" s="127"/>
      <c r="J263" s="127"/>
      <c r="K263" s="127"/>
      <c r="L263" s="127"/>
      <c r="M263" s="127"/>
      <c r="N263" s="127"/>
      <c r="O263" s="127"/>
    </row>
    <row r="264" spans="1:15" s="128" customFormat="1" x14ac:dyDescent="0.25">
      <c r="A264" s="127"/>
      <c r="B264" s="127"/>
      <c r="C264" s="127"/>
      <c r="I264" s="127"/>
      <c r="J264" s="127"/>
      <c r="K264" s="127"/>
      <c r="L264" s="127"/>
      <c r="M264" s="127"/>
      <c r="N264" s="127"/>
      <c r="O264" s="127"/>
    </row>
    <row r="265" spans="1:15" s="128" customFormat="1" x14ac:dyDescent="0.25">
      <c r="A265" s="127"/>
      <c r="B265" s="127"/>
      <c r="C265" s="127"/>
      <c r="I265" s="127"/>
      <c r="J265" s="127"/>
      <c r="K265" s="127"/>
      <c r="L265" s="127"/>
      <c r="M265" s="127"/>
      <c r="N265" s="127"/>
      <c r="O265" s="127"/>
    </row>
    <row r="266" spans="1:15" s="128" customFormat="1" x14ac:dyDescent="0.25">
      <c r="A266" s="127"/>
      <c r="B266" s="127"/>
      <c r="C266" s="127"/>
      <c r="I266" s="127"/>
      <c r="J266" s="127"/>
      <c r="K266" s="127"/>
      <c r="L266" s="127"/>
      <c r="M266" s="127"/>
      <c r="N266" s="127"/>
      <c r="O266" s="127"/>
    </row>
    <row r="267" spans="1:15" s="128" customFormat="1" x14ac:dyDescent="0.25">
      <c r="A267" s="127"/>
      <c r="B267" s="127"/>
      <c r="C267" s="127"/>
      <c r="I267" s="127"/>
      <c r="J267" s="127"/>
      <c r="K267" s="127"/>
      <c r="L267" s="127"/>
      <c r="M267" s="127"/>
      <c r="N267" s="127"/>
      <c r="O267" s="127"/>
    </row>
    <row r="268" spans="1:15" s="128" customFormat="1" x14ac:dyDescent="0.25">
      <c r="A268" s="127"/>
      <c r="B268" s="127"/>
      <c r="C268" s="127"/>
      <c r="I268" s="127"/>
      <c r="J268" s="127"/>
      <c r="K268" s="127"/>
      <c r="L268" s="127"/>
      <c r="M268" s="127"/>
      <c r="N268" s="127"/>
      <c r="O268" s="127"/>
    </row>
    <row r="269" spans="1:15" s="128" customFormat="1" x14ac:dyDescent="0.25">
      <c r="A269" s="127"/>
      <c r="B269" s="127"/>
      <c r="C269" s="127"/>
      <c r="I269" s="127"/>
      <c r="J269" s="127"/>
      <c r="K269" s="127"/>
      <c r="L269" s="127"/>
      <c r="M269" s="127"/>
      <c r="N269" s="127"/>
      <c r="O269" s="127"/>
    </row>
    <row r="270" spans="1:15" s="128" customFormat="1" x14ac:dyDescent="0.25">
      <c r="A270" s="127"/>
      <c r="B270" s="127"/>
      <c r="C270" s="127"/>
      <c r="I270" s="127"/>
      <c r="J270" s="127"/>
      <c r="K270" s="127"/>
      <c r="L270" s="127"/>
      <c r="M270" s="127"/>
      <c r="N270" s="127"/>
      <c r="O270" s="127"/>
    </row>
    <row r="271" spans="1:15" s="128" customFormat="1" x14ac:dyDescent="0.25">
      <c r="A271" s="127"/>
      <c r="B271" s="127"/>
      <c r="C271" s="127"/>
      <c r="I271" s="127"/>
      <c r="J271" s="127"/>
      <c r="K271" s="127"/>
      <c r="L271" s="127"/>
      <c r="M271" s="127"/>
      <c r="N271" s="127"/>
      <c r="O271" s="127"/>
    </row>
    <row r="272" spans="1:15" s="128" customFormat="1" x14ac:dyDescent="0.25">
      <c r="A272" s="127"/>
      <c r="B272" s="127"/>
      <c r="C272" s="127"/>
      <c r="I272" s="127"/>
      <c r="J272" s="127"/>
      <c r="K272" s="127"/>
      <c r="L272" s="127"/>
      <c r="M272" s="127"/>
      <c r="N272" s="127"/>
      <c r="O272" s="127"/>
    </row>
    <row r="273" spans="1:15" s="128" customFormat="1" x14ac:dyDescent="0.25">
      <c r="A273" s="127"/>
      <c r="B273" s="127"/>
      <c r="C273" s="127"/>
      <c r="I273" s="127"/>
      <c r="J273" s="127"/>
      <c r="K273" s="127"/>
      <c r="L273" s="127"/>
      <c r="M273" s="127"/>
      <c r="N273" s="127"/>
      <c r="O273" s="127"/>
    </row>
    <row r="274" spans="1:15" s="128" customFormat="1" x14ac:dyDescent="0.25">
      <c r="A274" s="127"/>
      <c r="B274" s="127"/>
      <c r="C274" s="127"/>
      <c r="I274" s="127"/>
      <c r="J274" s="127"/>
      <c r="K274" s="127"/>
      <c r="L274" s="127"/>
      <c r="M274" s="127"/>
      <c r="N274" s="127"/>
      <c r="O274" s="127"/>
    </row>
    <row r="275" spans="1:15" s="128" customFormat="1" x14ac:dyDescent="0.25">
      <c r="A275" s="127"/>
      <c r="B275" s="127"/>
      <c r="C275" s="127"/>
      <c r="I275" s="127"/>
      <c r="J275" s="127"/>
      <c r="K275" s="127"/>
      <c r="L275" s="127"/>
      <c r="M275" s="127"/>
      <c r="N275" s="127"/>
      <c r="O275" s="127"/>
    </row>
    <row r="276" spans="1:15" s="128" customFormat="1" x14ac:dyDescent="0.25">
      <c r="A276" s="127"/>
      <c r="B276" s="127"/>
      <c r="C276" s="127"/>
      <c r="I276" s="127"/>
      <c r="J276" s="127"/>
      <c r="K276" s="127"/>
      <c r="L276" s="127"/>
      <c r="M276" s="127"/>
      <c r="N276" s="127"/>
      <c r="O276" s="127"/>
    </row>
    <row r="277" spans="1:15" s="128" customFormat="1" x14ac:dyDescent="0.25">
      <c r="A277" s="127"/>
      <c r="B277" s="127"/>
      <c r="C277" s="127"/>
      <c r="I277" s="127"/>
      <c r="J277" s="127"/>
      <c r="K277" s="127"/>
      <c r="L277" s="127"/>
      <c r="M277" s="127"/>
      <c r="N277" s="127"/>
      <c r="O277" s="127"/>
    </row>
    <row r="278" spans="1:15" s="128" customFormat="1" x14ac:dyDescent="0.25">
      <c r="A278" s="127"/>
      <c r="B278" s="127"/>
      <c r="C278" s="127"/>
      <c r="I278" s="127"/>
      <c r="J278" s="127"/>
      <c r="K278" s="127"/>
      <c r="L278" s="127"/>
      <c r="M278" s="127"/>
      <c r="N278" s="127"/>
      <c r="O278" s="127"/>
    </row>
    <row r="279" spans="1:15" s="128" customFormat="1" x14ac:dyDescent="0.25">
      <c r="A279" s="127"/>
      <c r="B279" s="127"/>
      <c r="C279" s="127"/>
      <c r="I279" s="127"/>
      <c r="J279" s="127"/>
      <c r="K279" s="127"/>
      <c r="L279" s="127"/>
      <c r="M279" s="127"/>
      <c r="N279" s="127"/>
      <c r="O279" s="127"/>
    </row>
    <row r="280" spans="1:15" s="128" customFormat="1" x14ac:dyDescent="0.25">
      <c r="A280" s="127"/>
      <c r="B280" s="127"/>
      <c r="C280" s="127"/>
      <c r="I280" s="127"/>
      <c r="J280" s="127"/>
      <c r="K280" s="127"/>
      <c r="L280" s="127"/>
      <c r="M280" s="127"/>
      <c r="N280" s="127"/>
      <c r="O280" s="127"/>
    </row>
    <row r="281" spans="1:15" s="128" customFormat="1" x14ac:dyDescent="0.25">
      <c r="A281" s="127"/>
      <c r="B281" s="127"/>
      <c r="C281" s="127"/>
      <c r="I281" s="127"/>
      <c r="J281" s="127"/>
      <c r="K281" s="127"/>
      <c r="L281" s="127"/>
      <c r="M281" s="127"/>
      <c r="N281" s="127"/>
      <c r="O281" s="127"/>
    </row>
    <row r="282" spans="1:15" s="128" customFormat="1" x14ac:dyDescent="0.25">
      <c r="A282" s="127"/>
      <c r="B282" s="127"/>
      <c r="C282" s="127"/>
      <c r="I282" s="127"/>
      <c r="J282" s="127"/>
      <c r="K282" s="127"/>
      <c r="L282" s="127"/>
      <c r="M282" s="127"/>
      <c r="N282" s="127"/>
      <c r="O282" s="127"/>
    </row>
    <row r="283" spans="1:15" s="128" customFormat="1" x14ac:dyDescent="0.25">
      <c r="A283" s="127"/>
      <c r="B283" s="127"/>
      <c r="C283" s="127"/>
      <c r="I283" s="127"/>
      <c r="J283" s="127"/>
      <c r="K283" s="127"/>
      <c r="L283" s="127"/>
      <c r="M283" s="127"/>
      <c r="N283" s="127"/>
      <c r="O283" s="127"/>
    </row>
    <row r="284" spans="1:15" s="128" customFormat="1" x14ac:dyDescent="0.25">
      <c r="A284" s="127"/>
      <c r="B284" s="127"/>
      <c r="C284" s="127"/>
      <c r="I284" s="127"/>
      <c r="J284" s="127"/>
      <c r="K284" s="127"/>
      <c r="L284" s="127"/>
      <c r="M284" s="127"/>
      <c r="N284" s="127"/>
      <c r="O284" s="127"/>
    </row>
    <row r="285" spans="1:15" s="128" customFormat="1" x14ac:dyDescent="0.25">
      <c r="A285" s="127"/>
      <c r="B285" s="127"/>
      <c r="C285" s="127"/>
      <c r="I285" s="127"/>
      <c r="J285" s="127"/>
      <c r="K285" s="127"/>
      <c r="L285" s="127"/>
      <c r="M285" s="127"/>
      <c r="N285" s="127"/>
      <c r="O285" s="127"/>
    </row>
    <row r="286" spans="1:15" s="128" customFormat="1" x14ac:dyDescent="0.25">
      <c r="A286" s="127"/>
      <c r="B286" s="127"/>
      <c r="C286" s="127"/>
      <c r="I286" s="127"/>
      <c r="J286" s="127"/>
      <c r="K286" s="127"/>
      <c r="L286" s="127"/>
      <c r="M286" s="127"/>
      <c r="N286" s="127"/>
      <c r="O286" s="127"/>
    </row>
    <row r="287" spans="1:15" s="128" customFormat="1" x14ac:dyDescent="0.25">
      <c r="A287" s="127"/>
      <c r="B287" s="127"/>
      <c r="C287" s="127"/>
      <c r="I287" s="127"/>
      <c r="J287" s="127"/>
      <c r="K287" s="127"/>
      <c r="L287" s="127"/>
      <c r="M287" s="127"/>
      <c r="N287" s="127"/>
      <c r="O287" s="127"/>
    </row>
    <row r="288" spans="1:15" s="128" customFormat="1" x14ac:dyDescent="0.25">
      <c r="A288" s="127"/>
      <c r="B288" s="127"/>
      <c r="C288" s="127"/>
      <c r="I288" s="127"/>
      <c r="J288" s="127"/>
      <c r="K288" s="127"/>
      <c r="L288" s="127"/>
      <c r="M288" s="127"/>
      <c r="N288" s="127"/>
      <c r="O288" s="127"/>
    </row>
    <row r="289" spans="1:15" s="128" customFormat="1" x14ac:dyDescent="0.25">
      <c r="A289" s="127"/>
      <c r="B289" s="127"/>
      <c r="C289" s="127"/>
      <c r="I289" s="127"/>
      <c r="J289" s="127"/>
      <c r="K289" s="127"/>
      <c r="L289" s="127"/>
      <c r="M289" s="127"/>
      <c r="N289" s="127"/>
      <c r="O289" s="127"/>
    </row>
    <row r="290" spans="1:15" s="128" customFormat="1" x14ac:dyDescent="0.25">
      <c r="A290" s="127"/>
      <c r="B290" s="127"/>
      <c r="C290" s="127"/>
      <c r="I290" s="127"/>
      <c r="J290" s="127"/>
      <c r="K290" s="127"/>
      <c r="L290" s="127"/>
      <c r="M290" s="127"/>
      <c r="N290" s="127"/>
      <c r="O290" s="127"/>
    </row>
    <row r="291" spans="1:15" s="128" customFormat="1" x14ac:dyDescent="0.25">
      <c r="A291" s="127"/>
      <c r="B291" s="127"/>
      <c r="C291" s="127"/>
      <c r="I291" s="127"/>
      <c r="J291" s="127"/>
      <c r="K291" s="127"/>
      <c r="L291" s="127"/>
      <c r="M291" s="127"/>
      <c r="N291" s="127"/>
      <c r="O291" s="127"/>
    </row>
    <row r="292" spans="1:15" s="128" customFormat="1" x14ac:dyDescent="0.25">
      <c r="A292" s="127"/>
      <c r="B292" s="127"/>
      <c r="C292" s="127"/>
      <c r="I292" s="127"/>
      <c r="J292" s="127"/>
      <c r="K292" s="127"/>
      <c r="L292" s="127"/>
      <c r="M292" s="127"/>
      <c r="N292" s="127"/>
      <c r="O292" s="127"/>
    </row>
    <row r="293" spans="1:15" s="128" customFormat="1" x14ac:dyDescent="0.25">
      <c r="A293" s="127"/>
      <c r="B293" s="127"/>
      <c r="C293" s="127"/>
      <c r="I293" s="127"/>
      <c r="J293" s="127"/>
      <c r="K293" s="127"/>
      <c r="L293" s="127"/>
      <c r="M293" s="127"/>
      <c r="N293" s="127"/>
      <c r="O293" s="127"/>
    </row>
    <row r="294" spans="1:15" s="128" customFormat="1" x14ac:dyDescent="0.25">
      <c r="A294" s="127"/>
      <c r="B294" s="127"/>
      <c r="C294" s="127"/>
      <c r="I294" s="127"/>
      <c r="J294" s="127"/>
      <c r="K294" s="127"/>
      <c r="L294" s="127"/>
      <c r="M294" s="127"/>
      <c r="N294" s="127"/>
      <c r="O294" s="127"/>
    </row>
    <row r="295" spans="1:15" s="128" customFormat="1" x14ac:dyDescent="0.25">
      <c r="A295" s="127"/>
      <c r="B295" s="127"/>
      <c r="C295" s="127"/>
      <c r="I295" s="127"/>
      <c r="J295" s="127"/>
      <c r="K295" s="127"/>
      <c r="L295" s="127"/>
      <c r="M295" s="127"/>
      <c r="N295" s="127"/>
      <c r="O295" s="127"/>
    </row>
    <row r="296" spans="1:15" s="128" customFormat="1" x14ac:dyDescent="0.25">
      <c r="A296" s="127"/>
      <c r="B296" s="127"/>
      <c r="C296" s="127"/>
      <c r="I296" s="127"/>
      <c r="J296" s="127"/>
      <c r="K296" s="127"/>
      <c r="L296" s="127"/>
      <c r="M296" s="127"/>
      <c r="N296" s="127"/>
      <c r="O296" s="127"/>
    </row>
    <row r="297" spans="1:15" s="128" customFormat="1" ht="13" thickBot="1" x14ac:dyDescent="0.3">
      <c r="A297" s="127"/>
      <c r="B297" s="127"/>
      <c r="C297" s="127"/>
      <c r="I297" s="127"/>
      <c r="J297" s="127"/>
      <c r="K297" s="127"/>
      <c r="L297" s="127"/>
      <c r="M297" s="127"/>
      <c r="N297" s="127"/>
      <c r="O297" s="127"/>
    </row>
    <row r="298" spans="1:15" s="128" customFormat="1" x14ac:dyDescent="0.25">
      <c r="A298" s="127"/>
      <c r="B298" s="550" t="s">
        <v>248</v>
      </c>
      <c r="C298" s="551"/>
      <c r="D298" s="552"/>
      <c r="E298" s="131">
        <v>17256</v>
      </c>
      <c r="F298" s="132" t="s">
        <v>247</v>
      </c>
      <c r="G298" s="131" t="s">
        <v>246</v>
      </c>
      <c r="H298" s="543">
        <v>4600</v>
      </c>
      <c r="I298" s="127"/>
      <c r="J298" s="127"/>
      <c r="K298" s="127"/>
      <c r="L298" s="127"/>
      <c r="M298" s="127"/>
      <c r="N298" s="127"/>
      <c r="O298" s="127"/>
    </row>
    <row r="299" spans="1:15" s="128" customFormat="1" ht="13" thickBot="1" x14ac:dyDescent="0.3">
      <c r="A299" s="127"/>
      <c r="B299" s="556" t="s">
        <v>245</v>
      </c>
      <c r="C299" s="546"/>
      <c r="D299" s="547"/>
      <c r="E299" s="129">
        <v>32150</v>
      </c>
      <c r="F299" s="130" t="s">
        <v>244</v>
      </c>
      <c r="G299" s="129" t="s">
        <v>243</v>
      </c>
      <c r="H299" s="544"/>
      <c r="I299" s="127"/>
      <c r="J299" s="127"/>
      <c r="K299" s="127"/>
      <c r="L299" s="127"/>
      <c r="M299" s="127"/>
      <c r="N299" s="127"/>
      <c r="O299" s="127"/>
    </row>
    <row r="300" spans="1:15" s="128" customFormat="1" x14ac:dyDescent="0.25">
      <c r="A300" s="127"/>
      <c r="B300" s="127"/>
      <c r="C300" s="127"/>
      <c r="I300" s="127"/>
      <c r="J300" s="127"/>
      <c r="K300" s="127"/>
      <c r="L300" s="127"/>
      <c r="M300" s="127"/>
      <c r="N300" s="127"/>
      <c r="O300" s="127"/>
    </row>
    <row r="301" spans="1:15" s="128" customFormat="1" x14ac:dyDescent="0.25">
      <c r="A301" s="127"/>
      <c r="B301" s="127"/>
      <c r="C301" s="127"/>
      <c r="I301" s="127"/>
      <c r="J301" s="127"/>
      <c r="K301" s="127"/>
      <c r="L301" s="127"/>
      <c r="M301" s="127"/>
      <c r="N301" s="127"/>
      <c r="O301" s="127"/>
    </row>
    <row r="313" spans="2:8" ht="13" thickBot="1" x14ac:dyDescent="0.3"/>
    <row r="314" spans="2:8" x14ac:dyDescent="0.25">
      <c r="B314" s="550" t="s">
        <v>248</v>
      </c>
      <c r="C314" s="551"/>
      <c r="D314" s="552"/>
      <c r="E314" s="131">
        <v>17256</v>
      </c>
      <c r="F314" s="132" t="s">
        <v>247</v>
      </c>
      <c r="G314" s="131" t="s">
        <v>246</v>
      </c>
      <c r="H314" s="543">
        <v>4600</v>
      </c>
    </row>
    <row r="315" spans="2:8" ht="13" thickBot="1" x14ac:dyDescent="0.3">
      <c r="B315" s="545" t="s">
        <v>245</v>
      </c>
      <c r="C315" s="546"/>
      <c r="D315" s="547"/>
      <c r="E315" s="129">
        <v>32150</v>
      </c>
      <c r="F315" s="130" t="s">
        <v>244</v>
      </c>
      <c r="G315" s="129" t="s">
        <v>243</v>
      </c>
      <c r="H315" s="544"/>
    </row>
  </sheetData>
  <sheetProtection selectLockedCells="1"/>
  <mergeCells count="182">
    <mergeCell ref="B298:D298"/>
    <mergeCell ref="H298:H299"/>
    <mergeCell ref="B299:D299"/>
    <mergeCell ref="B314:D314"/>
    <mergeCell ref="H314:H315"/>
    <mergeCell ref="B315:D315"/>
    <mergeCell ref="A2:H2"/>
    <mergeCell ref="C5:G5"/>
    <mergeCell ref="A6:B6"/>
    <mergeCell ref="A3:H3"/>
    <mergeCell ref="A4:H4"/>
    <mergeCell ref="E6:F6"/>
    <mergeCell ref="A7:B7"/>
    <mergeCell ref="A13:A14"/>
    <mergeCell ref="B13:D13"/>
    <mergeCell ref="B14:D14"/>
    <mergeCell ref="A11:A12"/>
    <mergeCell ref="B11:D11"/>
    <mergeCell ref="B12:D12"/>
    <mergeCell ref="A9:A10"/>
    <mergeCell ref="E7:F7"/>
    <mergeCell ref="B15:D15"/>
    <mergeCell ref="H15:H16"/>
    <mergeCell ref="B16:D16"/>
    <mergeCell ref="B9:D10"/>
    <mergeCell ref="F9:F10"/>
    <mergeCell ref="A31:A32"/>
    <mergeCell ref="B31:D31"/>
    <mergeCell ref="H31:H32"/>
    <mergeCell ref="B32:D32"/>
    <mergeCell ref="A29:A30"/>
    <mergeCell ref="B29:D29"/>
    <mergeCell ref="H29:H30"/>
    <mergeCell ref="B30:D30"/>
    <mergeCell ref="B19:D19"/>
    <mergeCell ref="H19:H20"/>
    <mergeCell ref="B20:D20"/>
    <mergeCell ref="B21:D21"/>
    <mergeCell ref="H21:H22"/>
    <mergeCell ref="B22:D22"/>
    <mergeCell ref="B23:D23"/>
    <mergeCell ref="H23:H24"/>
    <mergeCell ref="H13:H14"/>
    <mergeCell ref="H11:H12"/>
    <mergeCell ref="G9:G10"/>
    <mergeCell ref="E9:E10"/>
    <mergeCell ref="A19:A20"/>
    <mergeCell ref="A25:A26"/>
    <mergeCell ref="A67:A68"/>
    <mergeCell ref="B67:D67"/>
    <mergeCell ref="H67:H68"/>
    <mergeCell ref="B68:D68"/>
    <mergeCell ref="H49:H50"/>
    <mergeCell ref="B50:D50"/>
    <mergeCell ref="A47:A48"/>
    <mergeCell ref="B47:D47"/>
    <mergeCell ref="H47:H48"/>
    <mergeCell ref="B48:D48"/>
    <mergeCell ref="A61:A62"/>
    <mergeCell ref="B61:D61"/>
    <mergeCell ref="H61:H62"/>
    <mergeCell ref="B62:D62"/>
    <mergeCell ref="H65:H66"/>
    <mergeCell ref="B56:D56"/>
    <mergeCell ref="A53:A54"/>
    <mergeCell ref="H59:H60"/>
    <mergeCell ref="H63:H64"/>
    <mergeCell ref="B64:D64"/>
    <mergeCell ref="H53:H54"/>
    <mergeCell ref="H51:H52"/>
    <mergeCell ref="A65:A66"/>
    <mergeCell ref="B65:D65"/>
    <mergeCell ref="A96:H96"/>
    <mergeCell ref="A69:A70"/>
    <mergeCell ref="B69:D69"/>
    <mergeCell ref="H69:H70"/>
    <mergeCell ref="B70:D70"/>
    <mergeCell ref="A71:A72"/>
    <mergeCell ref="B71:D71"/>
    <mergeCell ref="H71:H72"/>
    <mergeCell ref="B72:D72"/>
    <mergeCell ref="A95:H95"/>
    <mergeCell ref="E90:H90"/>
    <mergeCell ref="B76:D76"/>
    <mergeCell ref="A77:A78"/>
    <mergeCell ref="B77:D77"/>
    <mergeCell ref="H77:H78"/>
    <mergeCell ref="B78:D78"/>
    <mergeCell ref="A79:A80"/>
    <mergeCell ref="B79:D79"/>
    <mergeCell ref="H79:H80"/>
    <mergeCell ref="B80:D80"/>
    <mergeCell ref="H83:H84"/>
    <mergeCell ref="B84:D84"/>
    <mergeCell ref="A85:A86"/>
    <mergeCell ref="B85:D85"/>
    <mergeCell ref="E93:F93"/>
    <mergeCell ref="A73:A74"/>
    <mergeCell ref="B73:D73"/>
    <mergeCell ref="H73:H74"/>
    <mergeCell ref="B74:D74"/>
    <mergeCell ref="A75:A76"/>
    <mergeCell ref="B75:D75"/>
    <mergeCell ref="H75:H76"/>
    <mergeCell ref="E91:F92"/>
    <mergeCell ref="G91:H92"/>
    <mergeCell ref="H85:H86"/>
    <mergeCell ref="B86:D86"/>
    <mergeCell ref="A87:A88"/>
    <mergeCell ref="B87:D87"/>
    <mergeCell ref="H87:H88"/>
    <mergeCell ref="B88:D88"/>
    <mergeCell ref="A81:A82"/>
    <mergeCell ref="B81:D81"/>
    <mergeCell ref="H81:H82"/>
    <mergeCell ref="B82:D82"/>
    <mergeCell ref="A83:A84"/>
    <mergeCell ref="B83:D83"/>
    <mergeCell ref="G93:H93"/>
    <mergeCell ref="H39:H40"/>
    <mergeCell ref="B40:D40"/>
    <mergeCell ref="H57:H58"/>
    <mergeCell ref="B58:D58"/>
    <mergeCell ref="A55:A56"/>
    <mergeCell ref="B55:D55"/>
    <mergeCell ref="H55:H56"/>
    <mergeCell ref="B49:D49"/>
    <mergeCell ref="B66:D66"/>
    <mergeCell ref="A63:A64"/>
    <mergeCell ref="B63:D63"/>
    <mergeCell ref="A45:A46"/>
    <mergeCell ref="B45:D45"/>
    <mergeCell ref="H45:H46"/>
    <mergeCell ref="B46:D46"/>
    <mergeCell ref="H41:H42"/>
    <mergeCell ref="B42:D42"/>
    <mergeCell ref="A21:A22"/>
    <mergeCell ref="A23:A24"/>
    <mergeCell ref="A49:A50"/>
    <mergeCell ref="A59:A60"/>
    <mergeCell ref="B59:D59"/>
    <mergeCell ref="B60:D60"/>
    <mergeCell ref="A57:A58"/>
    <mergeCell ref="B57:D57"/>
    <mergeCell ref="B53:D53"/>
    <mergeCell ref="B54:D54"/>
    <mergeCell ref="A51:A52"/>
    <mergeCell ref="B51:D51"/>
    <mergeCell ref="B52:D52"/>
    <mergeCell ref="B24:D24"/>
    <mergeCell ref="B35:D35"/>
    <mergeCell ref="B36:D36"/>
    <mergeCell ref="B25:D25"/>
    <mergeCell ref="B26:D26"/>
    <mergeCell ref="B27:D27"/>
    <mergeCell ref="B28:D28"/>
    <mergeCell ref="A39:A40"/>
    <mergeCell ref="B39:D39"/>
    <mergeCell ref="A15:A16"/>
    <mergeCell ref="A17:A18"/>
    <mergeCell ref="A33:A34"/>
    <mergeCell ref="B33:D33"/>
    <mergeCell ref="H33:H34"/>
    <mergeCell ref="B34:D34"/>
    <mergeCell ref="A43:A44"/>
    <mergeCell ref="B43:D43"/>
    <mergeCell ref="H43:H44"/>
    <mergeCell ref="B44:D44"/>
    <mergeCell ref="A41:A42"/>
    <mergeCell ref="B41:D41"/>
    <mergeCell ref="A37:A38"/>
    <mergeCell ref="B37:D37"/>
    <mergeCell ref="H37:H38"/>
    <mergeCell ref="B38:D38"/>
    <mergeCell ref="A35:A36"/>
    <mergeCell ref="H35:H36"/>
    <mergeCell ref="H25:H26"/>
    <mergeCell ref="H27:H28"/>
    <mergeCell ref="B17:D17"/>
    <mergeCell ref="H17:H18"/>
    <mergeCell ref="B18:D18"/>
    <mergeCell ref="A27:A28"/>
  </mergeCells>
  <printOptions horizontalCentered="1"/>
  <pageMargins left="0.19685039370078741" right="0.19685039370078741" top="0.39370078740157483" bottom="0.19685039370078741" header="0" footer="0"/>
  <pageSetup paperSize="9" scale="85" fitToHeight="2" orientation="portrait" r:id="rId1"/>
  <headerFooter>
    <oddHeader>&amp;L&amp;G&amp;C&amp;"Arial Cyr,полужирный"ТУРНИР ПО ВИДУ СПОРТА
"ТЕННИС" (0130002611Я)</oddHeader>
  </headerFooter>
  <rowBreaks count="1" manualBreakCount="1">
    <brk id="62" max="16383" man="1"/>
  </rowBreaks>
  <drawing r:id="rId2"/>
  <legacyDrawingHF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14</vt:i4>
      </vt:variant>
      <vt:variant>
        <vt:lpstr>Именованные диапазоны</vt:lpstr>
      </vt:variant>
      <vt:variant>
        <vt:i4>12</vt:i4>
      </vt:variant>
    </vt:vector>
  </HeadingPairs>
  <TitlesOfParts>
    <vt:vector size="26" baseType="lpstr">
      <vt:lpstr>М ФЭ</vt:lpstr>
      <vt:lpstr>М ПЭ</vt:lpstr>
      <vt:lpstr>М СписокПар</vt:lpstr>
      <vt:lpstr>Ж ОТ</vt:lpstr>
      <vt:lpstr>Ж СписокПар</vt:lpstr>
      <vt:lpstr>МЖ Пары</vt:lpstr>
      <vt:lpstr>МЖ СписокПар</vt:lpstr>
      <vt:lpstr>Ю17ОТ</vt:lpstr>
      <vt:lpstr>Ю17СписокПар</vt:lpstr>
      <vt:lpstr>Д17 ФЭ</vt:lpstr>
      <vt:lpstr>Д17 ПЭ</vt:lpstr>
      <vt:lpstr>Д17СписокПар</vt:lpstr>
      <vt:lpstr>ЮД17Пары</vt:lpstr>
      <vt:lpstr>ЮД17СписокПар</vt:lpstr>
      <vt:lpstr>Д17СписокПар!Заголовки_для_печати</vt:lpstr>
      <vt:lpstr>'Ж СписокПар'!Заголовки_для_печати</vt:lpstr>
      <vt:lpstr>'М СписокПар'!Заголовки_для_печати</vt:lpstr>
      <vt:lpstr>'МЖ СписокПар'!Заголовки_для_печати</vt:lpstr>
      <vt:lpstr>Ю17СписокПар!Заголовки_для_печати</vt:lpstr>
      <vt:lpstr>ЮД17СписокПар!Заголовки_для_печати</vt:lpstr>
      <vt:lpstr>Д17СписокПар!Область_печати</vt:lpstr>
      <vt:lpstr>'Ж СписокПар'!Область_печати</vt:lpstr>
      <vt:lpstr>'М СписокПар'!Область_печати</vt:lpstr>
      <vt:lpstr>'МЖ СписокПар'!Область_печати</vt:lpstr>
      <vt:lpstr>Ю17СписокПар!Область_печати</vt:lpstr>
      <vt:lpstr>ЮД17СписокПар!Область_печати</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Acer</dc:creator>
  <cp:lastModifiedBy>Ekaterina</cp:lastModifiedBy>
  <cp:lastPrinted>2023-08-16T08:07:30Z</cp:lastPrinted>
  <dcterms:created xsi:type="dcterms:W3CDTF">2023-08-11T16:54:00Z</dcterms:created>
  <dcterms:modified xsi:type="dcterms:W3CDTF">2023-08-31T16:45:55Z</dcterms:modified>
</cp:coreProperties>
</file>